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кино\Desktop\"/>
    </mc:Choice>
  </mc:AlternateContent>
  <bookViews>
    <workbookView xWindow="-120" yWindow="-120" windowWidth="17520" windowHeight="13200"/>
  </bookViews>
  <sheets>
    <sheet name="Лист1" sheetId="22" r:id="rId1"/>
    <sheet name="структура в сравнении" sheetId="2" r:id="rId2"/>
    <sheet name="Меню" sheetId="3" r:id="rId3"/>
    <sheet name="ХЭХ" sheetId="4" r:id="rId4"/>
    <sheet name="ПЭЦ" sheetId="5" r:id="rId5"/>
    <sheet name="Себестоимость блюд" sheetId="20" r:id="rId6"/>
    <sheet name="Себестоимость рациона" sheetId="21" r:id="rId7"/>
    <sheet name="Выполнение норм" sheetId="12" r:id="rId8"/>
  </sheets>
  <definedNames>
    <definedName name="_xlnm.Print_Area" localSheetId="7">'Выполнение норм'!$A$1:$AA$44</definedName>
    <definedName name="_xlnm.Print_Area" localSheetId="4">ПЭЦ!$A$1:$P$55</definedName>
    <definedName name="_xlnm.Print_Area" localSheetId="5">'Себестоимость блюд'!$A$1:$M$44</definedName>
    <definedName name="_xlnm.Print_Area" localSheetId="6">'Себестоимость рациона'!$A$1:$E$20</definedName>
    <definedName name="_xlnm.Print_Area" localSheetId="1">'структура в сравнении'!$A$1:$G$310</definedName>
  </definedNames>
  <calcPr calcId="152511" refMode="R1C1"/>
</workbook>
</file>

<file path=xl/calcChain.xml><?xml version="1.0" encoding="utf-8"?>
<calcChain xmlns="http://schemas.openxmlformats.org/spreadsheetml/2006/main">
  <c r="G309" i="2" l="1"/>
  <c r="G285" i="2"/>
  <c r="G259" i="2"/>
  <c r="G160" i="2"/>
  <c r="G84" i="2"/>
  <c r="C11" i="20" l="1"/>
  <c r="G4" i="20"/>
  <c r="I11" i="20"/>
  <c r="C32" i="20"/>
  <c r="G25" i="20"/>
  <c r="K20" i="20"/>
  <c r="C4" i="20"/>
  <c r="M41" i="20"/>
  <c r="K41" i="20"/>
  <c r="I41" i="20"/>
  <c r="G41" i="20"/>
  <c r="E41" i="20"/>
  <c r="C41" i="20"/>
  <c r="M32" i="20"/>
  <c r="K32" i="20"/>
  <c r="I32" i="20"/>
  <c r="G32" i="20"/>
  <c r="E32" i="20"/>
  <c r="M25" i="20"/>
  <c r="K25" i="20"/>
  <c r="I25" i="20"/>
  <c r="E25" i="20"/>
  <c r="C25" i="20"/>
  <c r="M20" i="20"/>
  <c r="I20" i="20"/>
  <c r="G20" i="20"/>
  <c r="E20" i="20"/>
  <c r="C20" i="20"/>
  <c r="K11" i="20"/>
  <c r="G11" i="20"/>
  <c r="E11" i="20"/>
  <c r="M4" i="20"/>
  <c r="K4" i="20"/>
  <c r="I4" i="20"/>
  <c r="E4" i="20"/>
  <c r="X15" i="4"/>
  <c r="X16" i="4" s="1"/>
  <c r="W15" i="4"/>
  <c r="W16" i="4" s="1"/>
  <c r="V15" i="4"/>
  <c r="V16" i="4" s="1"/>
  <c r="U15" i="4"/>
  <c r="U16" i="4" s="1"/>
  <c r="T15" i="4"/>
  <c r="T16" i="4" s="1"/>
  <c r="N15" i="4"/>
  <c r="N16" i="4" s="1"/>
  <c r="K15" i="4"/>
  <c r="K16" i="4" s="1"/>
  <c r="I15" i="4"/>
  <c r="I16" i="4" s="1"/>
  <c r="E15" i="4"/>
  <c r="E16" i="4" s="1"/>
  <c r="X13" i="4"/>
  <c r="W13" i="4"/>
  <c r="V13" i="4"/>
  <c r="U13" i="4"/>
  <c r="T13" i="4"/>
  <c r="X10" i="4"/>
  <c r="W10" i="4"/>
  <c r="V10" i="4"/>
  <c r="U10" i="4"/>
  <c r="T10" i="4"/>
  <c r="N13" i="4"/>
  <c r="N10" i="4"/>
  <c r="K13" i="4"/>
  <c r="X7" i="4"/>
  <c r="W7" i="4"/>
  <c r="V7" i="4"/>
  <c r="U7" i="4"/>
  <c r="T7" i="4"/>
  <c r="N7" i="4"/>
  <c r="K7" i="4"/>
  <c r="K10" i="4"/>
  <c r="I13" i="4"/>
  <c r="I10" i="4"/>
  <c r="I7" i="4"/>
  <c r="E13" i="4"/>
  <c r="E10" i="4"/>
  <c r="E7" i="4"/>
  <c r="C309" i="2"/>
  <c r="G304" i="2"/>
  <c r="C304" i="2"/>
  <c r="G294" i="2"/>
  <c r="C294" i="2"/>
  <c r="C285" i="2"/>
  <c r="G280" i="2"/>
  <c r="C280" i="2"/>
  <c r="G270" i="2"/>
  <c r="C270" i="2"/>
  <c r="C259" i="2"/>
  <c r="G254" i="2"/>
  <c r="C254" i="2"/>
  <c r="G245" i="2"/>
  <c r="C245" i="2"/>
  <c r="G236" i="2"/>
  <c r="C236" i="2"/>
  <c r="G231" i="2"/>
  <c r="C231" i="2"/>
  <c r="G221" i="2"/>
  <c r="C221" i="2"/>
  <c r="G210" i="2"/>
  <c r="C210" i="2"/>
  <c r="G205" i="2"/>
  <c r="C205" i="2"/>
  <c r="G194" i="2"/>
  <c r="C194" i="2"/>
  <c r="G184" i="2"/>
  <c r="C184" i="2"/>
  <c r="G179" i="2"/>
  <c r="C179" i="2"/>
  <c r="G170" i="2"/>
  <c r="C170" i="2"/>
  <c r="C160" i="2"/>
  <c r="G155" i="2"/>
  <c r="C155" i="2"/>
  <c r="G145" i="2"/>
  <c r="C145" i="2"/>
  <c r="G134" i="2"/>
  <c r="C134" i="2"/>
  <c r="G129" i="2"/>
  <c r="C129" i="2"/>
  <c r="G120" i="2"/>
  <c r="C120" i="2"/>
  <c r="G109" i="2"/>
  <c r="C109" i="2"/>
  <c r="G104" i="2"/>
  <c r="C104" i="2"/>
  <c r="G94" i="2"/>
  <c r="C94" i="2"/>
  <c r="C84" i="2"/>
  <c r="G79" i="2"/>
  <c r="C79" i="2"/>
  <c r="G69" i="2"/>
  <c r="C69" i="2"/>
  <c r="G58" i="2"/>
  <c r="C58" i="2"/>
  <c r="G53" i="2"/>
  <c r="C53" i="2"/>
  <c r="G43" i="2"/>
  <c r="C43" i="2"/>
  <c r="G33" i="2"/>
  <c r="C33" i="2"/>
  <c r="G28" i="2"/>
  <c r="C28" i="2"/>
  <c r="G17" i="2"/>
  <c r="C17" i="2"/>
  <c r="G310" i="2" l="1"/>
  <c r="G286" i="2"/>
  <c r="G260" i="2"/>
  <c r="G161" i="2"/>
  <c r="G211" i="2"/>
  <c r="G237" i="2"/>
  <c r="G135" i="2"/>
  <c r="G185" i="2"/>
  <c r="G85" i="2"/>
  <c r="G110" i="2"/>
  <c r="G59" i="2"/>
  <c r="C286" i="2"/>
  <c r="C34" i="2"/>
  <c r="G34" i="2"/>
  <c r="C85" i="2"/>
  <c r="C135" i="2"/>
  <c r="C185" i="2"/>
  <c r="C237" i="2"/>
  <c r="C310" i="2"/>
  <c r="C260" i="2"/>
  <c r="C59" i="2"/>
  <c r="C110" i="2"/>
  <c r="C161" i="2"/>
  <c r="C211" i="2"/>
  <c r="D44" i="12"/>
  <c r="L43" i="12"/>
  <c r="T42" i="12"/>
  <c r="L42" i="12"/>
  <c r="C42" i="12"/>
  <c r="F42" i="12" s="1"/>
  <c r="T39" i="12"/>
  <c r="T38" i="12"/>
  <c r="AA37" i="12"/>
  <c r="S36" i="12"/>
  <c r="T32" i="12"/>
  <c r="S32" i="12"/>
  <c r="AA30" i="12"/>
  <c r="C30" i="12"/>
  <c r="L23" i="12"/>
  <c r="C23" i="12"/>
  <c r="E23" i="12" s="1"/>
  <c r="M22" i="12"/>
  <c r="S7" i="12"/>
  <c r="T7" i="12" l="1"/>
  <c r="S23" i="12"/>
  <c r="M25" i="12"/>
  <c r="S39" i="12"/>
  <c r="L25" i="12"/>
  <c r="S12" i="12"/>
  <c r="S38" i="12"/>
  <c r="S42" i="12"/>
  <c r="E42" i="12"/>
  <c r="S40" i="12"/>
  <c r="AA29" i="12"/>
  <c r="Z29" i="12"/>
  <c r="C12" i="12"/>
  <c r="E12" i="12" s="1"/>
  <c r="T22" i="12"/>
  <c r="S22" i="12"/>
  <c r="Z12" i="12"/>
  <c r="L12" i="12"/>
  <c r="AA17" i="12"/>
  <c r="Z17" i="12"/>
  <c r="S43" i="12"/>
  <c r="C43" i="12"/>
  <c r="T43" i="12"/>
  <c r="K44" i="12"/>
  <c r="T36" i="12"/>
  <c r="M42" i="12"/>
  <c r="M43" i="12"/>
  <c r="R44" i="12"/>
  <c r="L22" i="12"/>
  <c r="T40" i="12" l="1"/>
  <c r="AA12" i="12"/>
  <c r="AA28" i="12"/>
  <c r="Z28" i="12"/>
  <c r="S9" i="12"/>
  <c r="T9" i="12"/>
  <c r="T41" i="12"/>
  <c r="S41" i="12"/>
  <c r="T31" i="12"/>
  <c r="S31" i="12"/>
  <c r="L40" i="12"/>
  <c r="C40" i="12"/>
  <c r="M40" i="12"/>
  <c r="Z25" i="12"/>
  <c r="T28" i="12"/>
  <c r="S28" i="12"/>
  <c r="AA11" i="12"/>
  <c r="Z11" i="12"/>
  <c r="T29" i="12"/>
  <c r="S29" i="12"/>
  <c r="AA22" i="12"/>
  <c r="Z22" i="12"/>
  <c r="Z9" i="12"/>
  <c r="AA9" i="12"/>
  <c r="T6" i="12"/>
  <c r="S6" i="12"/>
  <c r="M36" i="12"/>
  <c r="L36" i="12"/>
  <c r="AA43" i="12"/>
  <c r="Z43" i="12"/>
  <c r="AA42" i="12"/>
  <c r="Z42" i="12"/>
  <c r="T33" i="12"/>
  <c r="S33" i="12"/>
  <c r="AA31" i="12"/>
  <c r="Z31" i="12"/>
  <c r="T15" i="12"/>
  <c r="S15" i="12"/>
  <c r="Z23" i="12"/>
  <c r="AA23" i="12"/>
  <c r="AA33" i="12"/>
  <c r="Z33" i="12"/>
  <c r="Y44" i="12"/>
  <c r="F43" i="12"/>
  <c r="E43" i="12"/>
  <c r="T11" i="12"/>
  <c r="S11" i="12"/>
  <c r="L7" i="12"/>
  <c r="C7" i="12"/>
  <c r="M7" i="12"/>
  <c r="AA14" i="12"/>
  <c r="Z14" i="12"/>
  <c r="T20" i="12"/>
  <c r="S20" i="12"/>
  <c r="T14" i="12"/>
  <c r="S14" i="12"/>
  <c r="AA38" i="12"/>
  <c r="Z38" i="12"/>
  <c r="AA6" i="12"/>
  <c r="Z6" i="12"/>
  <c r="T13" i="12"/>
  <c r="S13" i="12"/>
  <c r="AA36" i="12"/>
  <c r="C36" i="12"/>
  <c r="AA35" i="12"/>
  <c r="Z35" i="12"/>
  <c r="M31" i="12"/>
  <c r="L31" i="12"/>
  <c r="C31" i="12"/>
  <c r="AA8" i="12"/>
  <c r="Z8" i="12"/>
  <c r="C22" i="12"/>
  <c r="T35" i="12"/>
  <c r="S35" i="12"/>
  <c r="T17" i="12"/>
  <c r="S17" i="12"/>
  <c r="AA40" i="12"/>
  <c r="Z40" i="12"/>
  <c r="T8" i="12"/>
  <c r="S8" i="12"/>
  <c r="AA41" i="12"/>
  <c r="Z41" i="12"/>
  <c r="T10" i="12"/>
  <c r="S10" i="12"/>
  <c r="AA5" i="12" l="1"/>
  <c r="AA7" i="12"/>
  <c r="AA27" i="12"/>
  <c r="Z27" i="12"/>
  <c r="AA26" i="12"/>
  <c r="Z26" i="12"/>
  <c r="C32" i="12"/>
  <c r="L32" i="12"/>
  <c r="M32" i="12"/>
  <c r="C21" i="12"/>
  <c r="L21" i="12"/>
  <c r="M21" i="12"/>
  <c r="F31" i="12"/>
  <c r="E31" i="12"/>
  <c r="F36" i="12"/>
  <c r="E36" i="12"/>
  <c r="Z5" i="12"/>
  <c r="T19" i="12"/>
  <c r="S19" i="12"/>
  <c r="S18" i="12"/>
  <c r="T18" i="12"/>
  <c r="C33" i="12"/>
  <c r="M33" i="12"/>
  <c r="L33" i="12"/>
  <c r="T25" i="12"/>
  <c r="S25" i="12"/>
  <c r="C25" i="12"/>
  <c r="Z7" i="12"/>
  <c r="M8" i="12"/>
  <c r="L8" i="12"/>
  <c r="C8" i="12"/>
  <c r="Z18" i="12"/>
  <c r="AA18" i="12"/>
  <c r="L38" i="12"/>
  <c r="C38" i="12"/>
  <c r="M38" i="12"/>
  <c r="AA15" i="12"/>
  <c r="Z15" i="12"/>
  <c r="AA10" i="12"/>
  <c r="Z10" i="12"/>
  <c r="E22" i="12"/>
  <c r="F22" i="12"/>
  <c r="AA20" i="12"/>
  <c r="Z20" i="12"/>
  <c r="M41" i="12"/>
  <c r="L41" i="12"/>
  <c r="C41" i="12"/>
  <c r="AA21" i="12"/>
  <c r="Z21" i="12"/>
  <c r="E40" i="12"/>
  <c r="F40" i="12"/>
  <c r="C29" i="12"/>
  <c r="M29" i="12"/>
  <c r="L29" i="12"/>
  <c r="T16" i="12"/>
  <c r="S16" i="12"/>
  <c r="Z34" i="12"/>
  <c r="AA34" i="12"/>
  <c r="C17" i="12"/>
  <c r="M17" i="12"/>
  <c r="L17" i="12"/>
  <c r="T27" i="12"/>
  <c r="S27" i="12"/>
  <c r="S34" i="12"/>
  <c r="T34" i="12"/>
  <c r="Z36" i="12"/>
  <c r="E7" i="12"/>
  <c r="F7" i="12"/>
  <c r="S21" i="12"/>
  <c r="T21" i="12"/>
  <c r="AA13" i="12"/>
  <c r="Z13" i="12"/>
  <c r="AA39" i="12"/>
  <c r="Z39" i="12"/>
  <c r="S26" i="12"/>
  <c r="T26" i="12"/>
  <c r="C9" i="12"/>
  <c r="M9" i="12"/>
  <c r="L9" i="12"/>
  <c r="M35" i="12"/>
  <c r="L35" i="12"/>
  <c r="C35" i="12"/>
  <c r="T5" i="12"/>
  <c r="S5" i="12"/>
  <c r="AA25" i="12"/>
  <c r="F32" i="12" l="1"/>
  <c r="E32" i="12"/>
  <c r="L26" i="12"/>
  <c r="C26" i="12"/>
  <c r="M26" i="12"/>
  <c r="M27" i="12"/>
  <c r="L27" i="12"/>
  <c r="C27" i="12"/>
  <c r="T24" i="12"/>
  <c r="S24" i="12"/>
  <c r="F35" i="12"/>
  <c r="E35" i="12"/>
  <c r="C34" i="12"/>
  <c r="E38" i="12"/>
  <c r="F38" i="12"/>
  <c r="M15" i="12"/>
  <c r="L15" i="12"/>
  <c r="C15" i="12"/>
  <c r="M20" i="12"/>
  <c r="C20" i="12"/>
  <c r="L20" i="12"/>
  <c r="F8" i="12"/>
  <c r="E8" i="12"/>
  <c r="F25" i="12"/>
  <c r="E25" i="12"/>
  <c r="AA24" i="12"/>
  <c r="Z24" i="12"/>
  <c r="M13" i="12"/>
  <c r="L13" i="12"/>
  <c r="C13" i="12"/>
  <c r="L34" i="12"/>
  <c r="M34" i="12"/>
  <c r="F29" i="12"/>
  <c r="E29" i="12"/>
  <c r="AA16" i="12"/>
  <c r="Z16" i="12"/>
  <c r="L18" i="12"/>
  <c r="M18" i="12"/>
  <c r="C18" i="12"/>
  <c r="C16" i="12" s="1"/>
  <c r="F9" i="12"/>
  <c r="E9" i="12"/>
  <c r="M11" i="12"/>
  <c r="L11" i="12"/>
  <c r="C11" i="12"/>
  <c r="C6" i="12"/>
  <c r="M6" i="12"/>
  <c r="L6" i="12"/>
  <c r="F41" i="12"/>
  <c r="E41" i="12"/>
  <c r="AA19" i="12"/>
  <c r="Z19" i="12"/>
  <c r="M10" i="12"/>
  <c r="L10" i="12"/>
  <c r="C10" i="12"/>
  <c r="M28" i="12"/>
  <c r="L28" i="12"/>
  <c r="C28" i="12"/>
  <c r="M39" i="12"/>
  <c r="L39" i="12"/>
  <c r="C39" i="12"/>
  <c r="F17" i="12"/>
  <c r="E17" i="12"/>
  <c r="M14" i="12"/>
  <c r="L14" i="12"/>
  <c r="C14" i="12"/>
  <c r="F33" i="12"/>
  <c r="E33" i="12"/>
  <c r="E21" i="12"/>
  <c r="F21" i="12"/>
  <c r="C24" i="12" l="1"/>
  <c r="F24" i="12" s="1"/>
  <c r="F39" i="12"/>
  <c r="E39" i="12"/>
  <c r="F6" i="12"/>
  <c r="E6" i="12"/>
  <c r="C5" i="12"/>
  <c r="E16" i="12"/>
  <c r="F16" i="12"/>
  <c r="M16" i="12"/>
  <c r="L16" i="12"/>
  <c r="F13" i="12"/>
  <c r="E13" i="12"/>
  <c r="F20" i="12"/>
  <c r="C19" i="12"/>
  <c r="E20" i="12"/>
  <c r="E34" i="12"/>
  <c r="F34" i="12"/>
  <c r="M24" i="12"/>
  <c r="L24" i="12"/>
  <c r="F14" i="12"/>
  <c r="E14" i="12"/>
  <c r="F10" i="12"/>
  <c r="E10" i="12"/>
  <c r="F11" i="12"/>
  <c r="E11" i="12"/>
  <c r="F27" i="12"/>
  <c r="E27" i="12"/>
  <c r="F28" i="12"/>
  <c r="E28" i="12"/>
  <c r="M5" i="12"/>
  <c r="L5" i="12"/>
  <c r="E18" i="12"/>
  <c r="F18" i="12"/>
  <c r="M19" i="12"/>
  <c r="L19" i="12"/>
  <c r="F15" i="12"/>
  <c r="E15" i="12"/>
  <c r="C44" i="12"/>
  <c r="E26" i="12"/>
  <c r="F26" i="12"/>
  <c r="E24" i="12" l="1"/>
  <c r="F19" i="12"/>
  <c r="E19" i="12"/>
  <c r="F5" i="12"/>
  <c r="E5" i="12"/>
</calcChain>
</file>

<file path=xl/sharedStrings.xml><?xml version="1.0" encoding="utf-8"?>
<sst xmlns="http://schemas.openxmlformats.org/spreadsheetml/2006/main" count="1910" uniqueCount="649">
  <si>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</si>
  <si>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</si>
  <si>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</si>
  <si>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</si>
  <si>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</si>
  <si>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</si>
  <si>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</si>
  <si>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</si>
  <si>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</si>
  <si>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</si>
  <si>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</si>
  <si>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Обед</t>
  </si>
  <si>
    <t>Полдник</t>
  </si>
  <si>
    <t>Чай с молоком, 200/11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</si>
  <si>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</si>
  <si>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</si>
  <si>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</si>
  <si>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</si>
  <si>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</si>
  <si>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</si>
  <si>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</si>
  <si>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</si>
  <si>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</si>
  <si>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</si>
  <si>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</si>
  <si>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</si>
  <si>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</si>
  <si>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</si>
  <si>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</si>
  <si>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</si>
  <si>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</si>
  <si>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</si>
  <si>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</si>
  <si>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</si>
  <si>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</si>
  <si>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</si>
  <si>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</si>
  <si>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</si>
  <si>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</si>
  <si>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</si>
  <si>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</si>
  <si>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</si>
  <si>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</si>
  <si>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</si>
  <si>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</si>
  <si>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</si>
  <si>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</si>
  <si>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</si>
  <si>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</si>
  <si>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</si>
  <si>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</si>
  <si>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Компот из вишни, 200/11</t>
  </si>
  <si>
    <t xml:space="preserve">Выполнение СанПиН, % от суточной нормы </t>
  </si>
  <si>
    <t xml:space="preserve">100 % Норма СанПиН </t>
  </si>
  <si>
    <t>Приложение №2</t>
  </si>
  <si>
    <t xml:space="preserve">Возрастная группа </t>
  </si>
  <si>
    <t>Сезон</t>
  </si>
  <si>
    <t>осенне-зимний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</si>
  <si>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</si>
  <si>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</si>
  <si>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</si>
  <si>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</si>
  <si>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</si>
  <si>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</si>
  <si>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</si>
  <si>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</si>
  <si>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</si>
  <si>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Яйцо вареное</t>
  </si>
  <si>
    <t>Морс из брусники, 200/11</t>
  </si>
  <si>
    <t>Банан</t>
  </si>
  <si>
    <t>Кофейный напиток</t>
  </si>
  <si>
    <t>Маргарин</t>
  </si>
  <si>
    <t>Масло растительное</t>
  </si>
  <si>
    <t>Сахар</t>
  </si>
  <si>
    <t>Хлеб пшеничный</t>
  </si>
  <si>
    <t>Хлеб ржаной</t>
  </si>
  <si>
    <t>Чай</t>
  </si>
  <si>
    <t>Итого</t>
  </si>
  <si>
    <t>Мясо жилованное</t>
  </si>
  <si>
    <t>Мука пшеничная</t>
  </si>
  <si>
    <t>Макаронные изделия</t>
  </si>
  <si>
    <t>Колбасные изделия</t>
  </si>
  <si>
    <t>Завтрак</t>
  </si>
  <si>
    <t>Творог</t>
  </si>
  <si>
    <t>Сметана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</si>
  <si>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</si>
  <si>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</si>
  <si>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</si>
  <si>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</si>
  <si>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</si>
  <si>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</si>
  <si>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</si>
  <si>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</si>
  <si>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</si>
  <si>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</si>
  <si>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</si>
  <si>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</si>
  <si>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</si>
  <si>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</si>
  <si>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</si>
  <si>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</si>
  <si>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</si>
  <si>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</si>
  <si>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</si>
  <si>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</si>
  <si>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</si>
  <si>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</si>
  <si>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</si>
  <si>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</si>
  <si>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</si>
  <si>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</si>
  <si>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</si>
  <si>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</si>
  <si>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</si>
  <si>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</si>
  <si>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</si>
  <si>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</si>
  <si>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</si>
  <si>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</si>
  <si>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</si>
  <si>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Прочие</t>
  </si>
  <si>
    <t>Соль</t>
  </si>
  <si>
    <t>Специи</t>
  </si>
  <si>
    <t>99/М/ССЖ</t>
  </si>
  <si>
    <t>Апельсин</t>
  </si>
  <si>
    <t>Картофель отварной</t>
  </si>
  <si>
    <t>Салат из свежих помидоров и огурцов</t>
  </si>
  <si>
    <t>Салат из овощей с кукурузой</t>
  </si>
  <si>
    <t>Салат из свежих огурцов</t>
  </si>
  <si>
    <t>Картофельное пюре</t>
  </si>
  <si>
    <t>Ацидофилин</t>
  </si>
  <si>
    <t>Салат витаминный /2 вариант/</t>
  </si>
  <si>
    <t>Гуляш из говядины</t>
  </si>
  <si>
    <t>Салат из свежих помидоров и перца сладкого</t>
  </si>
  <si>
    <t>Рагу из овощей с курицей</t>
  </si>
  <si>
    <t>14/М</t>
  </si>
  <si>
    <t>15/М</t>
  </si>
  <si>
    <t>209/М</t>
  </si>
  <si>
    <t>377/М/ССЖ</t>
  </si>
  <si>
    <t>338/М</t>
  </si>
  <si>
    <t>171/М/ССЖ</t>
  </si>
  <si>
    <t>378/М/ССЖ</t>
  </si>
  <si>
    <t>125/М/ССЖ</t>
  </si>
  <si>
    <t>376/М/ССЖ</t>
  </si>
  <si>
    <t>43/М/ССЖ</t>
  </si>
  <si>
    <t>342/М/ССЖ</t>
  </si>
  <si>
    <t>388/М/ССЖ</t>
  </si>
  <si>
    <t>24/М/ССЖ</t>
  </si>
  <si>
    <t>102/М/ССЖ</t>
  </si>
  <si>
    <t>20/М/ССЖ</t>
  </si>
  <si>
    <t>128/М/ССЖ</t>
  </si>
  <si>
    <t>174/М/ССЖ</t>
  </si>
  <si>
    <t>49/М/ССЖ</t>
  </si>
  <si>
    <t>289/М/ССЖ</t>
  </si>
  <si>
    <t>173/М/ССЖ</t>
  </si>
  <si>
    <t>Перец сладкий</t>
  </si>
  <si>
    <t>Чай с молоком</t>
  </si>
  <si>
    <t>Чай с сахаром и лимоном</t>
  </si>
  <si>
    <t>Ряженка</t>
  </si>
  <si>
    <t>Винегрет овощной</t>
  </si>
  <si>
    <t>Итого за Понедельник - 1</t>
  </si>
  <si>
    <t>Итого за Вторник - 1</t>
  </si>
  <si>
    <t>Итого за Четверг - 1</t>
  </si>
  <si>
    <t>Итого за Понедельник - 2</t>
  </si>
  <si>
    <t>Итого за Вторник - 2</t>
  </si>
  <si>
    <t>Итого за Четверг - 2</t>
  </si>
  <si>
    <t>Говядина в кисло-сладком соусе</t>
  </si>
  <si>
    <t>Поджарка из рыбы</t>
  </si>
  <si>
    <t>Курица по-тайски</t>
  </si>
  <si>
    <t>Ватрушка с творогом</t>
  </si>
  <si>
    <t>Омлет с морковью</t>
  </si>
  <si>
    <t>Компот из свежих яблок</t>
  </si>
  <si>
    <t>Кефир</t>
  </si>
  <si>
    <t>77/М/ССЖ</t>
  </si>
  <si>
    <t>День/неделя: Понедельник - 1</t>
  </si>
  <si>
    <t>Горячий бутерброд с сыром, маслом, 40/20/10</t>
  </si>
  <si>
    <t>Чай с лимоном с сахаром, 200/7/5</t>
  </si>
  <si>
    <t>Чай с лимоном с сахаром, 200/11</t>
  </si>
  <si>
    <t>Хлеб ржано-пшеничный "Йодовый"</t>
  </si>
  <si>
    <t>В составе содержится мука пшеничная и мука ржаная, недопустимые в питание детей с целиакией</t>
  </si>
  <si>
    <t>Хлеб безглютеновый</t>
  </si>
  <si>
    <t>Салат из свежих помидоров со сладким перцем</t>
  </si>
  <si>
    <t>рыба, запеченная с картофелем</t>
  </si>
  <si>
    <t>Компот из яблок и вишни</t>
  </si>
  <si>
    <t>Компот из яблок и вишни, 200/11</t>
  </si>
  <si>
    <t>Хлеб пшеничный "Йодовый"</t>
  </si>
  <si>
    <t>В составе содержится мука пшеничная, недопустимая в питании детей с целиакией</t>
  </si>
  <si>
    <t>В составе содержится мука пшеничная и мука ржаная, недопустимые в питании детей с целиакией</t>
  </si>
  <si>
    <t>Печенье нарезное</t>
  </si>
  <si>
    <t>Кисломолочный напиток (ряженка)</t>
  </si>
  <si>
    <t>Фрукты свежие (яблоко)</t>
  </si>
  <si>
    <t>День/неделя: Вторник - 1</t>
  </si>
  <si>
    <t>Овощи натуральные свежие (огурец)</t>
  </si>
  <si>
    <t>Омлет натуральный с маслом, 150/5</t>
  </si>
  <si>
    <t>Какао с молоком</t>
  </si>
  <si>
    <t>Фрукты свежие (апельсин)</t>
  </si>
  <si>
    <t>Суп гороховый</t>
  </si>
  <si>
    <t>Суп картофельный с бобовыми (горохом) на курином бульоне</t>
  </si>
  <si>
    <t>Биточки (из говядины) с маслом, 100/5</t>
  </si>
  <si>
    <t>Напиток брусничный</t>
  </si>
  <si>
    <t>Напиток брусничный, 200/11</t>
  </si>
  <si>
    <t>Булочка "Янтарная"</t>
  </si>
  <si>
    <t>Чай с сахаром, 200/5</t>
  </si>
  <si>
    <t>Чай с сахаром, 200/10</t>
  </si>
  <si>
    <t>Сок фруктовый (овощной), в т.ч. в мелкоштучной упаковке</t>
  </si>
  <si>
    <t>Может содержать скрытый глютен, рекомендуется заменить на фрукт свежий</t>
  </si>
  <si>
    <t>День/неделя: Среда - 1</t>
  </si>
  <si>
    <t>Говядина, запеченная с макароными и сыром</t>
  </si>
  <si>
    <t>Мясо тушеное (говядина)</t>
  </si>
  <si>
    <t>Кофейный напиток с молоком</t>
  </si>
  <si>
    <t>В составе блюда содержится кофейный напиток, несопустимый в питании детей в целиакией</t>
  </si>
  <si>
    <t>Салат из овощей (капуста белокочанная, помидоры свежие, огурцы свежие)</t>
  </si>
  <si>
    <t>Суп с рыбными консервами</t>
  </si>
  <si>
    <t>В составе блюда содержатся рыбные консервы, недопустимые в питании детей с целиакией</t>
  </si>
  <si>
    <t>Суп картофельный с рисом на курином бульоне</t>
  </si>
  <si>
    <t>Птица (цыпленок-бройлер), тушенная в соусе с овощами</t>
  </si>
  <si>
    <t>Кисель из черной смородины</t>
  </si>
  <si>
    <t>Пирожки печеные с яблоками</t>
  </si>
  <si>
    <t>В составе блюда содержится мука пшеничная, недопустимая в питании детей с целиакией</t>
  </si>
  <si>
    <t>Кисломолочный продукт (кефир)</t>
  </si>
  <si>
    <t>Фрукты свежие (банан)</t>
  </si>
  <si>
    <t>Итого за Среда - 1</t>
  </si>
  <si>
    <t>День/неделя: Четверг - 1</t>
  </si>
  <si>
    <t>Бутерброд с маслом, 40/10</t>
  </si>
  <si>
    <t>Фрукты свежие (груша)</t>
  </si>
  <si>
    <t>Овощи натуральные свежие (огурец, помидор), 50/50</t>
  </si>
  <si>
    <t>Рыба (горбуша), запеченная с морковью</t>
  </si>
  <si>
    <t>Картофельное пюре (или картофель отварной с молоком)</t>
  </si>
  <si>
    <t>Напиток витаминизированный "Витошка"</t>
  </si>
  <si>
    <t>В составе содержатся мука пшеничная и мука ржаная, недопустимые в питании детей с целиакией</t>
  </si>
  <si>
    <t>Булочка зерновая</t>
  </si>
  <si>
    <t>Чай с сахаром, 200/11</t>
  </si>
  <si>
    <t>В составе напитка возможно содержание "скрытого" глютена, недопустимого в питании детей с целиакией</t>
  </si>
  <si>
    <t>День/неделя: Пятница - 1</t>
  </si>
  <si>
    <t>Бутерброд  с джемом с маслом, 40/20/10</t>
  </si>
  <si>
    <t>Кашая вязкая молочная из рисовой крупы</t>
  </si>
  <si>
    <t>В составе содержится мука пшеничная, недопустимая в питании детей в целиакией</t>
  </si>
  <si>
    <t>Суп картофельный с горохом на мясном бульоне</t>
  </si>
  <si>
    <t>Гуляш</t>
  </si>
  <si>
    <t>Рис отварной</t>
  </si>
  <si>
    <t>Кисель из плодов или ягод свежих (клюква)</t>
  </si>
  <si>
    <t>Морс брусничный, 200/11</t>
  </si>
  <si>
    <t>Булочка розовая</t>
  </si>
  <si>
    <t>Итого за Пятница - 1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</si>
  <si>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</si>
  <si>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</si>
  <si>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</si>
  <si>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 с маслом, 100/5</t>
  </si>
  <si>
    <t>Картофель отварной в молоке</t>
  </si>
  <si>
    <t>Фрукты свежие (мандарины)</t>
  </si>
  <si>
    <t>Бразильский горячий шоколад</t>
  </si>
  <si>
    <t>В составе содержится какао-порошок, недопустимый в питании детей с целиакией</t>
  </si>
  <si>
    <t>Салат зеленый с огурцами</t>
  </si>
  <si>
    <t>Печень жареная с маслом</t>
  </si>
  <si>
    <t>Каша гречневая</t>
  </si>
  <si>
    <t>Компот из свежих яблок, 200/11</t>
  </si>
  <si>
    <t>Шоколадные конфеты</t>
  </si>
  <si>
    <t>В составе возможно содержание солода и "скрытого" глютена, недопустимых в питании детей с целиакией</t>
  </si>
  <si>
    <t>Сок фруктовый (овощной)</t>
  </si>
  <si>
    <t>Итого за Суббота - 1</t>
  </si>
  <si>
    <t>День/неделя: Понедельник - 2</t>
  </si>
  <si>
    <t>Горячий бутерброд с сыром с маслом, 40/20/10</t>
  </si>
  <si>
    <t>В составе блюда содержится хлеб из пшеничной муки, недопустимой в питании детей с целиакией</t>
  </si>
  <si>
    <t>Овощи натуральные свежие (помидор)</t>
  </si>
  <si>
    <t>Омлет с морковью, маслом, 150/5</t>
  </si>
  <si>
    <t>В составе напитка содержится какао-порошок, недопустимый в питании детей с целиакией</t>
  </si>
  <si>
    <t>Салат витаминный (капуста белокочанная, лук зеленый, перец сладкий, горошек консервированный)</t>
  </si>
  <si>
    <t>Напиток клюквенный</t>
  </si>
  <si>
    <t>В составе блюда содержатся мука пшеничная и мука ржаная, недопустимые в питании детей с целиакией</t>
  </si>
  <si>
    <t>Фрукты свежие (яблоки)</t>
  </si>
  <si>
    <t xml:space="preserve">Яблоко </t>
  </si>
  <si>
    <t>В составе содержится мука пшеничная, недопустамия в питании детей с целиакией</t>
  </si>
  <si>
    <t>Кисломолочный напиток (йогурт питьевой)</t>
  </si>
  <si>
    <t>День/неделя: Вторник - 2</t>
  </si>
  <si>
    <t>Салат из зеленого горошка</t>
  </si>
  <si>
    <t>В связи с заменой основного блюда подлежит замене</t>
  </si>
  <si>
    <t>Макароны запеченные с сыром</t>
  </si>
  <si>
    <t xml:space="preserve">Каша вязкая молочная из пшенной крупы </t>
  </si>
  <si>
    <t>Салат из сырых овощей (морковь, помидор свежий, огурец свежий, капуста белокочанная)</t>
  </si>
  <si>
    <t>Мясо духовое</t>
  </si>
  <si>
    <t>В составе соуса содержится мука пшеничная, недопустимая в питании детей с целиакией. Возможно приготовление блюда с исключением или заменой муки пшеничной. Вместе с тем, во избежание неосознанного нарушения диеты сотрудниками пищеблока блюда рекомендуется заменить.</t>
  </si>
  <si>
    <t>Гуляш из говядины (мука рисовая)</t>
  </si>
  <si>
    <t>Компот из свежей груши</t>
  </si>
  <si>
    <t>Компот из свежей груши, 200/11</t>
  </si>
  <si>
    <t>В составе содержится мука пшеничнная, недопустимая в питании детей с целиакией.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</si>
  <si>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</si>
  <si>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</si>
  <si>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</si>
  <si>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День/неделя: Среда - 2</t>
  </si>
  <si>
    <t>Чай с лимоном  и сахаром, 200/11</t>
  </si>
  <si>
    <t>Суп картофельный с пшеном на курином бульоне</t>
  </si>
  <si>
    <t>Поджарка из рыбы (минтай)</t>
  </si>
  <si>
    <t>Рис отварной с овощами</t>
  </si>
  <si>
    <t>В составе содержатся мука пшеничная и мука ржаная, недопустисмые в питании детей с целиакией</t>
  </si>
  <si>
    <t>Итого за Среда - 2</t>
  </si>
  <si>
    <t>День/неделя: Четверг - 2</t>
  </si>
  <si>
    <t>Бутерброд с джемом с маслом, 40/20/10</t>
  </si>
  <si>
    <t>Каша вязкая молочная гречневая</t>
  </si>
  <si>
    <t>Бразильский шоколад</t>
  </si>
  <si>
    <t>Салат картофельный с сельдью</t>
  </si>
  <si>
    <t>Гуляш из курицы (мука рисовая)</t>
  </si>
  <si>
    <t>Овощи запеченные (помидоры, кабачки, баклажаны)</t>
  </si>
  <si>
    <t>Напиток из плодов шиповника</t>
  </si>
  <si>
    <t>Чай с лимоном без сахара</t>
  </si>
  <si>
    <t>День/неделя: Пятница - 2</t>
  </si>
  <si>
    <t>Печень по-строгановски</t>
  </si>
  <si>
    <t>Спагетти отварные с маслом</t>
  </si>
  <si>
    <t>Рагу из овощей</t>
  </si>
  <si>
    <t>В составе содержится мука пшеничная. Недопустимая в питании детей с целиакией</t>
  </si>
  <si>
    <t>Салат из белокочанной капусты с морковью</t>
  </si>
  <si>
    <t>Рассольник домашний со сметаной, 200/10</t>
  </si>
  <si>
    <t>Рыба (горбуша), запеченная с томатами</t>
  </si>
  <si>
    <t>Картофельное пюре (или картофель отварной с маслом)</t>
  </si>
  <si>
    <t>Компот из свежих плодов (яблоки и апельсины)</t>
  </si>
  <si>
    <t xml:space="preserve">В составе содержится мука пшеничная, недопустимой в питании детей с целиакией </t>
  </si>
  <si>
    <t>Фрукты свежие (бананы)</t>
  </si>
  <si>
    <t>Итого за Пятница - 2</t>
  </si>
  <si>
    <t>День/неделя: Суббота - 2</t>
  </si>
  <si>
    <t>В составе блюда содержится кофейный напиток, недопустимый в питании детей с целиакией</t>
  </si>
  <si>
    <t>Салат из свеклы с яблоком (свекла, яблоки свежие, огурцы свежие, лук зеленый)</t>
  </si>
  <si>
    <t>Суп крестьянский с крупой (перловка)</t>
  </si>
  <si>
    <t>Суп из овощей со сметаной, 200/10</t>
  </si>
  <si>
    <t>Мясо тушеное (говядина) (мука рисовая)</t>
  </si>
  <si>
    <t>Пирожки со свежей капустой с яйцом</t>
  </si>
  <si>
    <t>Итого за Суббота - 2</t>
  </si>
  <si>
    <t>суббота</t>
  </si>
  <si>
    <t>Мандарин</t>
  </si>
  <si>
    <t>Морс клюквенный, 200/11</t>
  </si>
  <si>
    <t>Каша вязкая молочная из пшенной крупы, 190/5/5</t>
  </si>
  <si>
    <t>Каша вязкая молочная из гречневой крупы, 190/5/5</t>
  </si>
  <si>
    <t>Овощи запеченные (кабачки, баклажаны, помидоры)</t>
  </si>
  <si>
    <t>Компот из свежих яблок и апельсинов, 200/11</t>
  </si>
  <si>
    <t>Подгарнировка из свежих огурцов</t>
  </si>
  <si>
    <t>Суп картофельный с бобовыми (горохом) на говяжьем бульоне</t>
  </si>
  <si>
    <t>Подгарнировка из перца сладкого</t>
  </si>
  <si>
    <t>Салат овощной</t>
  </si>
  <si>
    <t>Рис отварной с маслом сливочным</t>
  </si>
  <si>
    <t>Рыба припущенная (минтай) с маслом сливочным, 100/5</t>
  </si>
  <si>
    <t>Подгарнировка из свежих помидоров</t>
  </si>
  <si>
    <t>Компот из свежих плодов (груша), 200/11</t>
  </si>
  <si>
    <t>Рис припущенный с овощами</t>
  </si>
  <si>
    <t>Гуляш из курицы</t>
  </si>
  <si>
    <t>Салат из белокочанной капусты</t>
  </si>
  <si>
    <t>Салат из свеклы с яблоками</t>
  </si>
  <si>
    <t>176/М/ССЖ</t>
  </si>
  <si>
    <t>27/М/ССЖ</t>
  </si>
  <si>
    <t>88/М/ССЖ</t>
  </si>
  <si>
    <t>232/М/Ц</t>
  </si>
  <si>
    <t>71/М</t>
  </si>
  <si>
    <t>210/М/ССЖ</t>
  </si>
  <si>
    <t>67/М/ССЖ</t>
  </si>
  <si>
    <t>279/М/Ц</t>
  </si>
  <si>
    <t>256/М/Ц</t>
  </si>
  <si>
    <t>376/И</t>
  </si>
  <si>
    <t>101/М/ССЖ</t>
  </si>
  <si>
    <t>219/М/Ц</t>
  </si>
  <si>
    <t>43/И</t>
  </si>
  <si>
    <t>228/М/ССЖ</t>
  </si>
  <si>
    <t>311/М/ССЖ</t>
  </si>
  <si>
    <t>18/М/ССЖ</t>
  </si>
  <si>
    <t>82/М/Ц</t>
  </si>
  <si>
    <t>254/М/Ц</t>
  </si>
  <si>
    <t>214/М/ССЖ</t>
  </si>
  <si>
    <t>97/М/ССЖ</t>
  </si>
  <si>
    <t>323/К/ССЖ</t>
  </si>
  <si>
    <t>113/И</t>
  </si>
  <si>
    <t>260/М/Ц</t>
  </si>
  <si>
    <t>223/М/Ц</t>
  </si>
  <si>
    <t>231/М/Ц</t>
  </si>
  <si>
    <t>415/К/ССЖ</t>
  </si>
  <si>
    <t>290/М/Ц</t>
  </si>
  <si>
    <t>6/И</t>
  </si>
  <si>
    <t>143/М/ССЖ</t>
  </si>
  <si>
    <t>45/М/ССЖ</t>
  </si>
  <si>
    <t>95/М/ССЖ</t>
  </si>
  <si>
    <t>54/М/ССЖ</t>
  </si>
  <si>
    <t>Среднее значение завтраков</t>
  </si>
  <si>
    <t>Среднее значение обедов</t>
  </si>
  <si>
    <t>Среднее значение полдников</t>
  </si>
  <si>
    <t xml:space="preserve">Среднее значение за рацион </t>
  </si>
  <si>
    <t>Б общ</t>
  </si>
  <si>
    <t>Б жив</t>
  </si>
  <si>
    <t>Холестерин</t>
  </si>
  <si>
    <t>ПНЖК Омега-3</t>
  </si>
  <si>
    <t>не менее 60%</t>
  </si>
  <si>
    <t>B2</t>
  </si>
  <si>
    <t>D</t>
  </si>
  <si>
    <t>K</t>
  </si>
  <si>
    <t>I</t>
  </si>
  <si>
    <t>Se</t>
  </si>
  <si>
    <t>F</t>
  </si>
  <si>
    <t>суббота 1</t>
  </si>
  <si>
    <t>суббота 2</t>
  </si>
  <si>
    <t>В составе соуса содержится мука пшеничная, недопустимой в питании детей в целиакией. Возможно приготовление блюда с заменой муки пшеничной на рисовую.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</si>
  <si>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содержится хлеб из пшеничной муки, недопустимой в питании детей в целиакией. Также с целью избежания в рационе избытка жиров животного происхождения, ркомендуется заменить блюдо на бутерброд с сыром с использованием хлеба безглютенового</t>
  </si>
  <si>
    <t>Причина замены/изменения</t>
  </si>
  <si>
    <t>Противопоказаний не имеет</t>
  </si>
  <si>
    <t>С целью восполнения белков животного происхождения целессобразно ввести в рацион яйцо вареное</t>
  </si>
  <si>
    <t>В составе лапши содержится мука пшеничная, недопустимой в питании детей в целиакией. Возможно приготовление блда с использованием безглютеновых макаронных изделий. Вместе с тем, во избежание неосознанного нарушения диеты сотрудниками пищеблока рекомендуется заменить блюдо на равноценное.</t>
  </si>
  <si>
    <t xml:space="preserve">В составе содержится мука пшеничная, недопустимая в питании детей с целиакией. Возможно включение в рацион безглютеновых кондитерских изделий. </t>
  </si>
  <si>
    <t xml:space="preserve">В составе содержится мука пшеничная, недопустимой в питании детей в целиакией. Возможно включение в рацион безглютеновых кондитерских изделий. </t>
  </si>
  <si>
    <t>В составе блюда содержится мука пшеничная, недопустимая в питании детей с целиакией. Возможно включение в рацион безглютеновых кондитерских изделий</t>
  </si>
  <si>
    <t>В составе блюда содержится хлеб из пшеничной муки, недопустимой в питании детей с целиакией. Также с целью ограничения в рационе животных жиров блюдо рекомендуется исключить</t>
  </si>
  <si>
    <t>Противопоказаний не имеет. В целью увеличесния потребляемости блюда, рекомендуется подавать в виде салата</t>
  </si>
  <si>
    <t>В составе напитка возможно содержание "скрытого" глютена, недопустимого в питании детей с целиакией. Блюдо подлежит замене.</t>
  </si>
  <si>
    <t>В составе блюда содержится хлеб из пшничной муки и джем промышленного производства, недопустимые в питании детей с целиакией. С целью ограничения животных жиров рекомендуется заменить блюдо на сыр</t>
  </si>
  <si>
    <t>В составе блюда содержатся макаронные изделия из пшеничной муки, недопустимой в питании детей с целиакией. Возможно приготовление блюда с использованием безглютеновых макаронных изделий.</t>
  </si>
  <si>
    <t>В составе содержится какао-порошок, недопустимый в питании детей с целиакией. Блюдо подлежит замене.</t>
  </si>
  <si>
    <t>В составе возможно содержание "скрытого" глютена, недопустимого в питании детей с целиакией. Блюдо рекомендуется заменить на свежие фрукты</t>
  </si>
  <si>
    <t>В составе содержится мука пшеничная, недопустамия в питании детей с целиакией. Возможно включение в рацион безглютеновых кондитерских изделий</t>
  </si>
  <si>
    <t>Йогурт недопускается в питании детей с целиакией. Подлежит замене на аналогичный кисломолочный напиток</t>
  </si>
  <si>
    <t>В составе блюда содержится мука пшеничная, недопустимая в питании детей с целиакией. Рекомендуется заменить на фрукты свежие</t>
  </si>
  <si>
    <t>В составе возможно содержание "скрытого" глютена, недопустимого в питании детей с целиакией. Возможно включение в рацион безглютеновых кондитерских изделий.</t>
  </si>
  <si>
    <t>В составе блюда содержится хлеб из пшеничной муки, недопустимой в питании детей с целиакией. В целью ограничения в рационе жиров животного происхождения бблюдо рекомендуется исключить.</t>
  </si>
  <si>
    <t>В составе блюда седержится мука пшеничная, недопустимая в питании детей с целиакией. Возможно включение в рацион безглютеновых кондитерских изделий</t>
  </si>
  <si>
    <t>В составе блюда содержатся мука пшеничная и джем промышленного производства, недопустимые в питании детей с целиакией. Блюдо поджелит замене</t>
  </si>
  <si>
    <t>В составе блюда сордержится какао-порошок, недопустимый в питании детей с целиакией. Блюдо подлежит замене</t>
  </si>
  <si>
    <t>В составе блюда содержится мука пшеничная, недопустимая в питании детей с целиакией. Возможно включение в рацион безглютеновых кондитерских изделий.</t>
  </si>
  <si>
    <t>С целью обогащеия рациона витамином С рекомендуется добавить свежие фрукты</t>
  </si>
  <si>
    <t>С целью обогащения рациона витамином С рекомендуется добавить свежие фрукты</t>
  </si>
  <si>
    <t>В составе блюда содержится мука пшеничная, недопустимая в питании детей в целиакии. Возможно включение в рацион безглютеновых кондитерских изделий.</t>
  </si>
  <si>
    <t>Противопоказаий не имеет</t>
  </si>
  <si>
    <t>Противопоказаний не имеет, вместе с тем с целью снижения белковой составляющей рациона рекомендуется приготовление блюда на ненасыщенном бульоне или воде</t>
  </si>
  <si>
    <t>В составе блюда содержится хлеб из пшеничной муки, недопустимой в питании детей с целиакией. Также с целию ограничения животных жиров в рационе рекомендуется исключить блюдо.</t>
  </si>
  <si>
    <t>В составе содержится мука пшеничная, недопустимая в питании детей с целиакией. Возможно включение в рацион безглютеновых кондитерских изделий.</t>
  </si>
  <si>
    <t>В напитке возможно содержание "скрытого" глютена, надопустимого в питании детей с целиакией. Рекомендуется заменить на свежие фрукты.</t>
  </si>
  <si>
    <t>Печенье рисовое безглютеновое</t>
  </si>
  <si>
    <t>Кондитерские изделия безглютеновые</t>
  </si>
  <si>
    <t>Печенье кокосовое безглютеновое</t>
  </si>
  <si>
    <t>Печенье из гречневой муки</t>
  </si>
  <si>
    <t>Печенье из гречневой муки, 20</t>
  </si>
  <si>
    <t>Печенье кокосовое</t>
  </si>
  <si>
    <t>Печенье рисовое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</si>
  <si>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</si>
  <si>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</si>
  <si>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</si>
  <si>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</si>
  <si>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</si>
  <si>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</si>
  <si>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Суббота-1 Завтрак</t>
  </si>
  <si>
    <t>Сыр полутвердый, 15</t>
  </si>
  <si>
    <t>Подгарнировка из перца сладкого, 100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</si>
  <si>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</si>
  <si>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</si>
  <si>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</si>
  <si>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</si>
  <si>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</si>
  <si>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>Суббота-1  Промежуточное питание</t>
  </si>
  <si>
    <t>Яблоко, 150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</si>
  <si>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</si>
  <si>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</si>
  <si>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</si>
  <si>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</si>
  <si>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</si>
  <si>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 xml:space="preserve">Салат овощной, 100 </t>
  </si>
  <si>
    <t>Салат из свежих помидоров и огурцов, 100</t>
  </si>
  <si>
    <t>Салат зеленый с огурцами, 100</t>
  </si>
  <si>
    <t>Масло сливочное, 5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</si>
  <si>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</si>
  <si>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</si>
  <si>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</si>
  <si>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</si>
  <si>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</si>
  <si>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</si>
  <si>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Суббота-2 Завтрак</t>
  </si>
  <si>
    <t>Подгарнировка из свежих помидоров, 100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</si>
  <si>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</si>
  <si>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</si>
  <si>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</si>
  <si>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</si>
  <si>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</si>
  <si>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Суббота-2  Промежуточное питание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</si>
  <si>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</si>
  <si>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</si>
  <si>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</si>
  <si>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</si>
  <si>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</si>
  <si>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Суббота-2 Обед</t>
  </si>
  <si>
    <t>Салат из белокочанной капусты, 100</t>
  </si>
  <si>
    <t>Приложение №7</t>
  </si>
  <si>
    <t>сезон осенне-зимний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</si>
  <si>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</si>
  <si>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</si>
  <si>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</si>
  <si>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</si>
  <si>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</si>
  <si>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</si>
  <si>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</si>
  <si>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</si>
  <si>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Суббота-1</t>
  </si>
  <si>
    <t>Понедельник-2</t>
  </si>
  <si>
    <t>Вторник-2</t>
  </si>
  <si>
    <t>Среда-2</t>
  </si>
  <si>
    <t>Четверг-2</t>
  </si>
  <si>
    <t>Пятница-2</t>
  </si>
  <si>
    <t>Суббота-2</t>
  </si>
  <si>
    <t>Средняя цена</t>
  </si>
  <si>
    <t>Полдник, руб.</t>
  </si>
  <si>
    <t>Итого за три приема пищи</t>
  </si>
  <si>
    <t>Яйцо вареное, 40</t>
  </si>
  <si>
    <t>Хлеб безглютеновый, 50</t>
  </si>
  <si>
    <t xml:space="preserve">Щи из свежей капусты с картофелем и сметаной, 200/10 </t>
  </si>
  <si>
    <t xml:space="preserve">Соус томатный, 30 </t>
  </si>
  <si>
    <t>Хлеб безглютеновый, 80</t>
  </si>
  <si>
    <t>Печенье кокосовое, 20</t>
  </si>
  <si>
    <t>Подгарнировка из свежих огурцов, 60</t>
  </si>
  <si>
    <t>Омлет натуральный, 100</t>
  </si>
  <si>
    <t>Хлеб безглютеновый, 90</t>
  </si>
  <si>
    <t>Апельсин, 130</t>
  </si>
  <si>
    <t>Винегрет овощной, 60</t>
  </si>
  <si>
    <t>Суп картофельный с бобовыми (горохом) на говяжьем бульоне, 200</t>
  </si>
  <si>
    <t>Тефтели из говядины, 90</t>
  </si>
  <si>
    <t xml:space="preserve">Соус томатный, 20 </t>
  </si>
  <si>
    <t>Картофельное пюре, 150</t>
  </si>
  <si>
    <t>Печенье рисовое, 20</t>
  </si>
  <si>
    <t xml:space="preserve">Мясо тушеное (говядина), 90 </t>
  </si>
  <si>
    <t>Каша гречневая рассыпчатая, 150</t>
  </si>
  <si>
    <t xml:space="preserve">Суп картофельный с рисом на курином бульоне, 200 </t>
  </si>
  <si>
    <t xml:space="preserve">Рагу из овощей с курицей, 240 </t>
  </si>
  <si>
    <t>Кефир, 200</t>
  </si>
  <si>
    <t>Банан, 150</t>
  </si>
  <si>
    <t xml:space="preserve">Сырники из творога, 120 </t>
  </si>
  <si>
    <t>Соус ягодный, 30</t>
  </si>
  <si>
    <t>Хлеб безглютеновый, 40</t>
  </si>
  <si>
    <t>Груша, 150</t>
  </si>
  <si>
    <t xml:space="preserve">Рыба запеченная (горбуша), 90 </t>
  </si>
  <si>
    <t xml:space="preserve">Каша вязкая молочная из рисовой крупы, 190/5/5 </t>
  </si>
  <si>
    <t>Салат из овощей с кукурузой, 60</t>
  </si>
  <si>
    <t>Рис отварной с маслом сливочным, 150</t>
  </si>
  <si>
    <t>Хлеб безглютеновый, 60</t>
  </si>
  <si>
    <t>Апельсин, 150</t>
  </si>
  <si>
    <t>Подгарнировка из перца сладкого, 60</t>
  </si>
  <si>
    <t>Рыба припущенная (минтай), 100</t>
  </si>
  <si>
    <t xml:space="preserve">Картофель отварной в молоке, 150 </t>
  </si>
  <si>
    <t xml:space="preserve">Борщ из капусты с картофелем и сметаной, 200/10 </t>
  </si>
  <si>
    <t>Печень жареная с маслом, 90</t>
  </si>
  <si>
    <t>Омлет с морковью, 150</t>
  </si>
  <si>
    <t>Салат витаминный /2 вариант/, 60</t>
  </si>
  <si>
    <t xml:space="preserve">Суп картофельный с рыбой (горбуша), 200/30 </t>
  </si>
  <si>
    <t xml:space="preserve">Курица по-тайски, 250 </t>
  </si>
  <si>
    <t>Сыр полутвердый, 15гр</t>
  </si>
  <si>
    <t>Апельсин, 100</t>
  </si>
  <si>
    <t>Салат овощной, 60</t>
  </si>
  <si>
    <t xml:space="preserve">Свекольник со сметаной, 200/10 </t>
  </si>
  <si>
    <t xml:space="preserve">Гуляш из говядины, 90 </t>
  </si>
  <si>
    <t>Компот из свежих плодов (груша), 200</t>
  </si>
  <si>
    <t xml:space="preserve">Запеканка из творога, 120 </t>
  </si>
  <si>
    <t>Салат из свежих огурцов, 60</t>
  </si>
  <si>
    <t>Суп картофельный с пшеном на курином бульоне, 200</t>
  </si>
  <si>
    <t xml:space="preserve">Поджарка из рыбы, 90 </t>
  </si>
  <si>
    <t xml:space="preserve">Рис припущенный с овощами, 150 </t>
  </si>
  <si>
    <t>Салат картофельный с сельдью, 100</t>
  </si>
  <si>
    <t>Гуляш из курицы, 100</t>
  </si>
  <si>
    <t>Хлеб безглютеновый, 100</t>
  </si>
  <si>
    <t xml:space="preserve">Рагу из овощей, 150 </t>
  </si>
  <si>
    <t>Рыба запеченная (горбуша), 90</t>
  </si>
  <si>
    <t xml:space="preserve">Соус молочный сладкий, 50 </t>
  </si>
  <si>
    <t>Салат из свеклы с яблоками, 100</t>
  </si>
  <si>
    <t>В составе содержится какао-порошок, недопустимый в питании детей с целиакией. Блюдо подлежит замене на равноценное</t>
  </si>
  <si>
    <t>В состав блюда входит хлеб пшеничный и сухарная панировка, недопустимые в питании детей с целиакией. Блюдо подлежит замене на равноценное.</t>
  </si>
  <si>
    <t>В составе блюда капуста тушеная содержится бука пшеничная, недопустимая в питании детей с целиакией. Блюдо подлежиит замене на равноценное.</t>
  </si>
  <si>
    <t>В составе блюда содержатся макаронные изделия из пшеничной муки, недопустимой в питании детей с целиакией. Блюдо подлежит замене на равноценное</t>
  </si>
  <si>
    <t>В составе соуса содержится мука пшеничная, недопустимая в питании детей с целиакией. Возможно приготовление блюда с заменой муки пшеничной на рисовую. Вместе с тем, во избежание неосознанного нарушения диеты сотрудника пищеблока блюдо рекомендуется заменить на равноценное</t>
  </si>
  <si>
    <t>При приготовлении блюда возможны вариации использования различных видов крахмала. Возможно приготовление напитка на картофельном крахмале. Вместе с тем, во избежание неосознанного нарушения диеты сотрудника пищеблока блюдо рекомендуется заменить на равноценное.</t>
  </si>
  <si>
    <t>В составе блюда содержится мука пшеничная, недопустимая в питании детей с целиакией. Блюдо подлежит замене на равноценное.</t>
  </si>
  <si>
    <t>В рецептуре блюда предусмотрено использование различных вилов круп. Приготовление блюдо возможно с использованием рисовой, пшенной или гречневой круп. Вместе с тем, во избежание неосознанного нарушения диеты сотрудниками пищеблока рекомендуется заменить блюдо на равноценное.</t>
  </si>
  <si>
    <t>В составе соуса содержится мука пшеничная, недопустимая в питании детей с целиакией. Возможно приготовление блюда с заменой муки пшеничной на рисову. Вместе с тем, во избежание неосознанного нарушения диеты сотрудниками пищеблока рекомендуется заменить блюдо на равноценное.</t>
  </si>
  <si>
    <t>В рецептуре предусмотрено использование различных круп. Возможно приготовление блюда с использованием крупы рисовой, пшенной или гречневой.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</si>
  <si>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содержится мука пшеничная, недопустимая в питании детей с целиакией. Возможно приготовление блюда с использованием муки рисовой, пшенной или гречневой. Вместе с тем, во избежание неосознанного нарушения диеты сотрудниками пищеблока рекомендуется заменить блюдо на равноценное.</t>
  </si>
  <si>
    <t>В рецептуре блюда предусмотривается использование различных видов крахмала. Приготовление напитка возможно с использованием картофельного крахмала.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</si>
  <si>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содержатся продукты из пшеничной муки (хлеб пшеничнй, сухари панировочные), недопустимой в питании детей с целиакией. Блюдо подлежит замене на равноценное.</t>
  </si>
  <si>
    <t>В составе блюда содержится мука пшеничная, недопустимая в питании детей с целиакией. Возможно приготовление блюда с заменой или исключением муки пшеничной. Вместе с тем, во избежание неосознанного нарушения диеты сотрудниками пищеблока рекомендуется заменить блюдо на равноценное.</t>
  </si>
  <si>
    <t>В составе блюда содержатся макаронные изделия из пшеничной муки, недопустимой в питании детей с целиакией. Возможно приготовление блюда из безглютеновых макаронных изделий.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</si>
  <si>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мука пшеничная, недопустимая в питании детей с целиакией. Возможно приготовление блюда с заменой муки пшеничной на рисовую, гречневую или кукурузную.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</si>
  <si>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мука пшеничная, недопустимая в питании детей с целиакией. Возможно приготовление блюда с заменой пшеничной муки на рисовую, гречневую или кукурузну. Вместе с тем, во избежание неосознанного нарушения диеты сотрудниками пищеблока блюда рекомендуется заменить на равноценное</t>
  </si>
  <si>
    <t>В рецептуре предумотрено использование различных видов крахмала. Приготовление напитка возможно с использованием картофельного крахмала.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</si>
  <si>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содержится крупа овсяная, недопустимая в питании детей с целиакией. Блюдо подлежит замене на равноценное.</t>
  </si>
  <si>
    <t>В составе блюда содержатся продукты из пшеничной муки (хлеб пшеничный, сухари панировочные), недопустимой в питании детей с целиакией. Блюдо подлежит замене на равноценное</t>
  </si>
  <si>
    <t>В составе соуса содержится мука пшеничная, недопустимая в питании детей с целиакией. Возможно приготовление блюда с исключением или заменой муки пшеничной.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</si>
  <si>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содержатся макаронные изделия из пшеничной муки, ндопустимой в питании детей с целиакией. Возможно приготовление блюда с использованием безглютеновых макаронных изделий. Вместе с тем, во избежание неосознанного нарушения диеты сотрудниками пищеблока блюда рекомендуется заменить на равноценное</t>
  </si>
  <si>
    <t>В составе соуса содержится мука пшеничная, недопустимая в питании детей с целиакией. Возможно приготовление блюда с исключение или заменой муки пшеничной. Вместе с тем, во избежание неосознанного нарушения диеты сотрудниками пищеблока блюда рекомендуется заменить на равноценное</t>
  </si>
  <si>
    <t>Йогурт не допускается в питании детей с целиакией. Блюдо подлежит замене на равноценное.</t>
  </si>
  <si>
    <t>В составе блюда содержится мука пшеничная, недопустимая в питании детей в целиакии. Возможно приготовление блюда и заменой пшеничной мукина рисовую Вместе с тем, во избежание неосознанного нарушения диеты сотрудниками пищеблока блюда рекомендуется заменить на равноценное</t>
  </si>
  <si>
    <t>В составе блюда использыется крпа перловая, недопустимая в питании детей с целиакией. Возможно приготовление блюда с крупой рисовой, гречневой или пшенной. Вместе с тем, во избежание неосознанного нарушения диеты сотрудниками пищеблока блюда рекомендуется заменить на равноценное</t>
  </si>
  <si>
    <t>В рецептуре блюда предусматривается использование различных видов крахмала. Приготовление напитка возможно с использованием картофельно крахмала. Вместе с тем, во избежание неосознанного нарушения диеты сотрудниками пищеблока блюда рекомендуется заменить на равноценное.</t>
  </si>
  <si>
    <t>Основное меню 12-18 лет</t>
  </si>
  <si>
    <t>Меню Целиакия 12-18 лет</t>
  </si>
  <si>
    <t>Каша вязкая (из пшенной крупы) с тыквой с маслом, 250/5</t>
  </si>
  <si>
    <t>Суп-лапша домашняя с курицей, 250/35</t>
  </si>
  <si>
    <t>Сложный гарнир (капуста тушеная и картофельное пюре), 100/100</t>
  </si>
  <si>
    <t>Пудинг из творога, запеченный с изюмом с молоком сгущенным, 150/50</t>
  </si>
  <si>
    <t>Щи по-уральски с крупой с мясом со сметаной, 250/25/10</t>
  </si>
  <si>
    <t>Суп молочный с вермишелью с маслом, 250/5</t>
  </si>
  <si>
    <t>Рассольник Ленинградский со сметаной, 250/10</t>
  </si>
  <si>
    <t>Борщ с капустой (свежей) и картофелем со сметаной, 250/10</t>
  </si>
  <si>
    <t>Сердце в соусе, 60/60</t>
  </si>
  <si>
    <t>Суп картофельный с рыбой (горбуша), 250/50</t>
  </si>
  <si>
    <t>Свекольник со сметаной , 250/10</t>
  </si>
  <si>
    <t>Вареники ленивые отварные (или вареники с творогом), с маслом, 200/5</t>
  </si>
  <si>
    <t>Суп картофельный с клецками, 250/50</t>
  </si>
  <si>
    <t>Поджарка из рыбы (минтай) с луком, 120/40</t>
  </si>
  <si>
    <t>Каша вязкая молочная овсяная с клюквой с маслом, 200/5</t>
  </si>
  <si>
    <t>Щи из свежей капусты со сметаной, 250/10</t>
  </si>
  <si>
    <t>Котлеты рубленные из птицы с маслом, 100/5</t>
  </si>
  <si>
    <t>Блинчики с молоком сгущенным, 100/50</t>
  </si>
  <si>
    <t>Рассольник домашний с мясом со сметаной, 250/25/10</t>
  </si>
  <si>
    <t>Запеканка из творога с морковью с маслом, 200/5</t>
  </si>
  <si>
    <t>Щи из свежей капусты с картофелем со сметаной, 250/10</t>
  </si>
  <si>
    <t>Рыба запеченная с соусом томатным, 100/40</t>
  </si>
  <si>
    <t>Омлет натуральный с маслом, 120/5</t>
  </si>
  <si>
    <t>Тефтели из говядины с соусом томатным, 100/30</t>
  </si>
  <si>
    <t>Сырники из творога (мука рисовая) с соусом ягодным, 140/30</t>
  </si>
  <si>
    <t>Рыба  запеченная (горбуша) с соусом томатным, 100/20</t>
  </si>
  <si>
    <t>Суп картофельный с рыбой (горбуша), 250/30</t>
  </si>
  <si>
    <t>Запеканка из творога (мука рисовая с соусом ягодным, 140/40</t>
  </si>
  <si>
    <t>Рассольник домашний со сметаной, 250/10</t>
  </si>
  <si>
    <t>Рыба (горбуша), запеченная с соусом томатным, 100/30</t>
  </si>
  <si>
    <t>Сырники из творога (мука рисовая) с соусом молочным сладким (мука рисовая), 140/50</t>
  </si>
  <si>
    <t>Суп из овощей со сметаной, 250/10</t>
  </si>
  <si>
    <t>12-18 лет</t>
  </si>
  <si>
    <t>Щи из свежей капусты с картофелем и сметаной, 250/10</t>
  </si>
  <si>
    <t>Омлет натуральный с маслом сливочным, 120/5</t>
  </si>
  <si>
    <t>Тефтели из говядины с соусом тотматным, 100/30</t>
  </si>
  <si>
    <t>Сырники из творога с соусом ягодным, 140/30</t>
  </si>
  <si>
    <t>Рыба запеченная (горбуша) с соусом томатным, 100/20</t>
  </si>
  <si>
    <t>Каша вязкая молочная из рисовой крупы, 240/5/5</t>
  </si>
  <si>
    <t>Борщ из капусты с картофелем и сметаной, 250/10</t>
  </si>
  <si>
    <t>Каша вязкая молочная из пшенной крупы, 240/5/5</t>
  </si>
  <si>
    <t>Свекольник со сметаной, 250/10</t>
  </si>
  <si>
    <t>Запеканка из творога с соусом ягодным, 140/40</t>
  </si>
  <si>
    <t>Каша вязкая молочная из гречневой крупы, 240/5/5</t>
  </si>
  <si>
    <t>Рыба запеченная (горбуша) с соусом томатным, 100/30</t>
  </si>
  <si>
    <t>Сырники из творога с соусом молочным сладким, 140/50</t>
  </si>
  <si>
    <t>возраст 12-18 лет</t>
  </si>
  <si>
    <t xml:space="preserve">Каша вязкая (из пшенной крупы) с тыквой с маслом, 250/5 </t>
  </si>
  <si>
    <t>Щи из свежей капусты с картофелем и сметаной</t>
  </si>
  <si>
    <t>Рыба запеченная</t>
  </si>
  <si>
    <t xml:space="preserve">Соус томатный </t>
  </si>
  <si>
    <t>Приложение №1</t>
  </si>
  <si>
    <t>Приложение №5</t>
  </si>
  <si>
    <t>Приложение №6</t>
  </si>
  <si>
    <t xml:space="preserve">Ряженка </t>
  </si>
  <si>
    <t>Ряженка, 200</t>
  </si>
  <si>
    <t>Сравнительная структрура применямого основного и перспективного диетического (целиакия) меню для учащихся общеобразовательных организаций г. Красноярска</t>
  </si>
  <si>
    <t>Проект типового 12-ти дневного меню диетического питания (целиакия) для обучающихся в общеобразовательных организациях г. Красноярска</t>
  </si>
  <si>
    <t>Расчёт ХЭХ типового 12-ти дневного меню диетического питания (целиакия) для обучающихся в общеобразовательных организациях г. Красноярска возрастная категория 12 - 18 лет.</t>
  </si>
  <si>
    <t>Показатели соотношения пищевых веществ и энергии типового  12-ти дневного меню диетического питания (целиакия) для обучающихся в общеобразовательных организациях г. Красноярска  возрастная категория 12-18 лет.</t>
  </si>
  <si>
    <t>Себестоимость рациона типового 12-ти дневного меню диетического питания (целиакия) для обучающихся в общеобразовательных организациях г. Красноярска  возрастная категория 12-18 лет.</t>
  </si>
  <si>
    <t>Себестоимость рациона типового 12-ти дневного меню диетического питания (целиакия) для обучающихся в общеобразовательных организациях г. Красноярска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</si>
</sst>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0&quot;%&quot;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422">
    <xf numFmtId="0" fontId="0" fillId="0" borderId="0" xfId="0"/>
    <xf numFmtId="0" fontId="10" fillId="0" borderId="0" xfId="22"/>
    <xf numFmtId="0" fontId="8" fillId="3" borderId="0" xfId="8" applyFont="1" applyFill="1"/>
    <xf numFmtId="0" fontId="8" fillId="3" borderId="0" xfId="8" applyFont="1" applyFill="1" applyAlignment="1">
      <alignment horizontal="right"/>
    </xf>
    <xf numFmtId="0" fontId="9" fillId="3" borderId="0" xfId="8" applyFont="1" applyFill="1"/>
    <xf numFmtId="0" fontId="9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left" vertical="center" wrapText="1"/>
    </xf>
    <xf numFmtId="2" fontId="9" fillId="3" borderId="3" xfId="8" applyNumberFormat="1" applyFont="1" applyFill="1" applyBorder="1" applyAlignment="1">
      <alignment horizontal="center" vertical="center" wrapText="1"/>
    </xf>
    <xf numFmtId="165" fontId="9" fillId="3" borderId="3" xfId="8" applyNumberFormat="1" applyFont="1" applyFill="1" applyBorder="1" applyAlignment="1">
      <alignment horizontal="center" vertical="center" wrapText="1"/>
    </xf>
    <xf numFmtId="0" fontId="8" fillId="3" borderId="3" xfId="8" applyFont="1" applyFill="1" applyBorder="1" applyAlignment="1">
      <alignment horizontal="left" vertical="center" wrapText="1"/>
    </xf>
    <xf numFmtId="2" fontId="8" fillId="3" borderId="3" xfId="8" applyNumberFormat="1" applyFont="1" applyFill="1" applyBorder="1" applyAlignment="1">
      <alignment horizontal="center" vertical="center" wrapText="1"/>
    </xf>
    <xf numFmtId="1" fontId="8" fillId="3" borderId="3" xfId="8" applyNumberFormat="1" applyFont="1" applyFill="1" applyBorder="1" applyAlignment="1">
      <alignment horizontal="center" vertical="center" wrapText="1"/>
    </xf>
    <xf numFmtId="165" fontId="8" fillId="3" borderId="3" xfId="8" applyNumberFormat="1" applyFont="1" applyFill="1" applyBorder="1" applyAlignment="1">
      <alignment horizontal="center" vertical="center" wrapText="1"/>
    </xf>
    <xf numFmtId="1" fontId="9" fillId="3" borderId="3" xfId="8" applyNumberFormat="1" applyFont="1" applyFill="1" applyBorder="1" applyAlignment="1">
      <alignment horizontal="center" vertical="center" wrapText="1"/>
    </xf>
    <xf numFmtId="165" fontId="9" fillId="3" borderId="3" xfId="8" applyNumberFormat="1" applyFont="1" applyFill="1" applyBorder="1" applyAlignment="1">
      <alignment horizontal="left" vertical="center" wrapText="1"/>
    </xf>
    <xf numFmtId="0" fontId="9" fillId="3" borderId="8" xfId="8" applyFont="1" applyFill="1" applyBorder="1" applyAlignment="1">
      <alignment horizontal="center"/>
    </xf>
    <xf numFmtId="165" fontId="9" fillId="3" borderId="8" xfId="8" applyNumberFormat="1" applyFont="1" applyFill="1" applyBorder="1" applyAlignment="1">
      <alignment horizontal="center"/>
    </xf>
    <xf numFmtId="2" fontId="9" fillId="3" borderId="8" xfId="8" applyNumberFormat="1" applyFont="1" applyFill="1" applyBorder="1" applyAlignment="1">
      <alignment horizontal="center"/>
    </xf>
    <xf numFmtId="0" fontId="9" fillId="3" borderId="9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1" xfId="8" applyFont="1" applyFill="1" applyBorder="1" applyAlignment="1">
      <alignment horizontal="center" vertical="center" wrapText="1"/>
    </xf>
    <xf numFmtId="2" fontId="8" fillId="3" borderId="0" xfId="8" applyNumberFormat="1" applyFont="1" applyFill="1"/>
    <xf numFmtId="0" fontId="18" fillId="2" borderId="0" xfId="22" applyFont="1" applyFill="1" applyAlignment="1">
      <alignment horizontal="left" vertical="center" wrapText="1"/>
    </xf>
    <xf numFmtId="0" fontId="13" fillId="2" borderId="0" xfId="22" applyFont="1" applyFill="1" applyAlignment="1">
      <alignment vertical="center"/>
    </xf>
    <xf numFmtId="0" fontId="13" fillId="2" borderId="0" xfId="22" applyFont="1" applyFill="1" applyAlignment="1">
      <alignment horizontal="center" vertical="center"/>
    </xf>
    <xf numFmtId="0" fontId="13" fillId="2" borderId="0" xfId="22" applyFont="1" applyFill="1" applyAlignment="1">
      <alignment vertical="center" wrapText="1"/>
    </xf>
    <xf numFmtId="0" fontId="18" fillId="2" borderId="0" xfId="22" applyFont="1" applyFill="1" applyAlignment="1">
      <alignment vertical="center"/>
    </xf>
    <xf numFmtId="0" fontId="18" fillId="2" borderId="0" xfId="11" applyFont="1" applyFill="1" applyAlignment="1">
      <alignment horizontal="left" vertical="center"/>
    </xf>
    <xf numFmtId="0" fontId="18" fillId="2" borderId="0" xfId="22" applyFont="1" applyFill="1" applyAlignment="1">
      <alignment horizontal="right" vertical="center"/>
    </xf>
    <xf numFmtId="0" fontId="13" fillId="2" borderId="0" xfId="22" applyFont="1" applyFill="1" applyAlignment="1">
      <alignment horizontal="left" vertical="center"/>
    </xf>
    <xf numFmtId="0" fontId="18" fillId="2" borderId="0" xfId="22" applyFont="1" applyFill="1" applyAlignment="1">
      <alignment horizontal="right" vertical="center" wrapText="1"/>
    </xf>
    <xf numFmtId="0" fontId="19" fillId="2" borderId="0" xfId="22" applyFont="1" applyFill="1" applyAlignment="1">
      <alignment horizontal="left" vertical="center" wrapText="1"/>
    </xf>
    <xf numFmtId="0" fontId="13" fillId="2" borderId="0" xfId="22" applyFont="1" applyFill="1" applyAlignment="1">
      <alignment horizontal="left" vertical="center" wrapText="1"/>
    </xf>
    <xf numFmtId="0" fontId="13" fillId="2" borderId="11" xfId="22" applyFont="1" applyFill="1" applyBorder="1" applyAlignment="1">
      <alignment vertical="center" wrapText="1"/>
    </xf>
    <xf numFmtId="0" fontId="13" fillId="2" borderId="11" xfId="23" applyFont="1" applyFill="1" applyBorder="1" applyAlignment="1">
      <alignment horizontal="center" vertical="center"/>
    </xf>
    <xf numFmtId="0" fontId="13" fillId="2" borderId="11" xfId="23" applyFont="1" applyFill="1" applyBorder="1" applyAlignment="1">
      <alignment vertical="center" wrapText="1"/>
    </xf>
    <xf numFmtId="1" fontId="13" fillId="2" borderId="11" xfId="23" applyNumberFormat="1" applyFont="1" applyFill="1" applyBorder="1" applyAlignment="1">
      <alignment horizontal="center" vertical="center"/>
    </xf>
    <xf numFmtId="0" fontId="19" fillId="2" borderId="0" xfId="22" applyFont="1" applyFill="1" applyAlignment="1">
      <alignment horizontal="left" vertical="center"/>
    </xf>
    <xf numFmtId="0" fontId="13" fillId="2" borderId="10" xfId="23" applyFont="1" applyFill="1" applyBorder="1" applyAlignment="1">
      <alignment vertical="center" wrapText="1"/>
    </xf>
    <xf numFmtId="0" fontId="18" fillId="2" borderId="10" xfId="23" applyFont="1" applyFill="1" applyBorder="1" applyAlignment="1">
      <alignment vertical="center" wrapText="1"/>
    </xf>
    <xf numFmtId="3" fontId="13" fillId="2" borderId="11" xfId="23" applyNumberFormat="1" applyFont="1" applyFill="1" applyBorder="1" applyAlignment="1">
      <alignment horizontal="center" vertical="center"/>
    </xf>
    <xf numFmtId="0" fontId="18" fillId="2" borderId="0" xfId="22" applyFont="1" applyFill="1" applyAlignment="1">
      <alignment horizontal="left" vertical="center"/>
    </xf>
    <xf numFmtId="0" fontId="13" fillId="2" borderId="10" xfId="23" applyFont="1" applyFill="1" applyBorder="1" applyAlignment="1">
      <alignment horizontal="left" vertical="center" wrapText="1"/>
    </xf>
    <xf numFmtId="0" fontId="13" fillId="2" borderId="0" xfId="11" applyFont="1" applyFill="1" applyAlignment="1">
      <alignment horizontal="left" vertical="center"/>
    </xf>
    <xf numFmtId="0" fontId="18" fillId="2" borderId="0" xfId="22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11" fillId="2" borderId="0" xfId="0" applyFont="1" applyFill="1"/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11" xfId="21" applyFont="1" applyFill="1" applyBorder="1" applyAlignment="1">
      <alignment horizontal="center" vertical="center" wrapText="1"/>
    </xf>
    <xf numFmtId="0" fontId="13" fillId="2" borderId="0" xfId="0" applyFont="1" applyFill="1"/>
    <xf numFmtId="1" fontId="8" fillId="2" borderId="11" xfId="21" applyNumberFormat="1" applyFont="1" applyFill="1" applyBorder="1" applyAlignment="1">
      <alignment horizontal="center"/>
    </xf>
    <xf numFmtId="1" fontId="8" fillId="2" borderId="11" xfId="21" applyNumberFormat="1" applyFont="1" applyFill="1" applyBorder="1" applyAlignment="1">
      <alignment horizontal="center" vertical="top"/>
    </xf>
    <xf numFmtId="0" fontId="8" fillId="2" borderId="11" xfId="21" applyFont="1" applyFill="1" applyBorder="1" applyAlignment="1">
      <alignment vertical="top" wrapText="1"/>
    </xf>
    <xf numFmtId="2" fontId="8" fillId="2" borderId="11" xfId="21" applyNumberFormat="1" applyFont="1" applyFill="1" applyBorder="1" applyAlignment="1">
      <alignment horizontal="center" vertical="top"/>
    </xf>
    <xf numFmtId="165" fontId="8" fillId="2" borderId="11" xfId="21" applyNumberFormat="1" applyFont="1" applyFill="1" applyBorder="1" applyAlignment="1">
      <alignment horizontal="center" vertical="top"/>
    </xf>
    <xf numFmtId="4" fontId="8" fillId="2" borderId="11" xfId="21" applyNumberFormat="1" applyFont="1" applyFill="1" applyBorder="1" applyAlignment="1">
      <alignment horizontal="center" vertical="top"/>
    </xf>
    <xf numFmtId="2" fontId="8" fillId="2" borderId="14" xfId="21" applyNumberFormat="1" applyFont="1" applyFill="1" applyBorder="1" applyAlignment="1">
      <alignment horizontal="center" vertical="top"/>
    </xf>
    <xf numFmtId="0" fontId="13" fillId="2" borderId="15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vertical="top" wrapText="1"/>
    </xf>
    <xf numFmtId="3" fontId="8" fillId="2" borderId="11" xfId="21" applyNumberFormat="1" applyFont="1" applyFill="1" applyBorder="1" applyAlignment="1">
      <alignment horizontal="center" vertical="top"/>
    </xf>
    <xf numFmtId="1" fontId="8" fillId="2" borderId="14" xfId="21" applyNumberFormat="1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center"/>
    </xf>
    <xf numFmtId="0" fontId="8" fillId="2" borderId="14" xfId="21" applyFont="1" applyFill="1" applyBorder="1" applyAlignment="1">
      <alignment horizontal="center" vertical="center" wrapText="1"/>
    </xf>
    <xf numFmtId="2" fontId="8" fillId="2" borderId="14" xfId="21" applyNumberFormat="1" applyFont="1" applyFill="1" applyBorder="1" applyAlignment="1">
      <alignment horizontal="center" vertical="center" wrapText="1"/>
    </xf>
    <xf numFmtId="4" fontId="8" fillId="2" borderId="14" xfId="21" applyNumberFormat="1" applyFont="1" applyFill="1" applyBorder="1" applyAlignment="1">
      <alignment horizontal="center" vertical="center" wrapText="1"/>
    </xf>
    <xf numFmtId="0" fontId="8" fillId="2" borderId="14" xfId="21" applyFont="1" applyFill="1" applyBorder="1" applyAlignment="1">
      <alignment horizontal="center" vertical="top"/>
    </xf>
    <xf numFmtId="9" fontId="8" fillId="2" borderId="14" xfId="20" applyFont="1" applyFill="1" applyBorder="1" applyAlignment="1">
      <alignment horizontal="center"/>
    </xf>
    <xf numFmtId="1" fontId="8" fillId="2" borderId="14" xfId="21" applyNumberFormat="1" applyFont="1" applyFill="1" applyBorder="1" applyAlignment="1">
      <alignment horizontal="center" vertical="center" wrapText="1"/>
    </xf>
    <xf numFmtId="3" fontId="8" fillId="2" borderId="14" xfId="21" applyNumberFormat="1" applyFont="1" applyFill="1" applyBorder="1" applyAlignment="1">
      <alignment horizontal="center" vertical="center" wrapText="1"/>
    </xf>
    <xf numFmtId="165" fontId="8" fillId="2" borderId="14" xfId="21" applyNumberFormat="1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/>
    </xf>
    <xf numFmtId="0" fontId="8" fillId="2" borderId="0" xfId="3" applyFont="1" applyFill="1"/>
    <xf numFmtId="0" fontId="9" fillId="2" borderId="0" xfId="3" applyFont="1" applyFill="1" applyAlignment="1">
      <alignment wrapText="1"/>
    </xf>
    <xf numFmtId="0" fontId="8" fillId="2" borderId="0" xfId="19" applyFont="1" applyFill="1"/>
    <xf numFmtId="0" fontId="12" fillId="2" borderId="0" xfId="0" applyFont="1" applyFill="1" applyAlignment="1">
      <alignment horizontal="center" vertical="center"/>
    </xf>
    <xf numFmtId="0" fontId="11" fillId="4" borderId="0" xfId="22" applyFont="1" applyFill="1" applyAlignment="1">
      <alignment vertical="center"/>
    </xf>
    <xf numFmtId="0" fontId="16" fillId="2" borderId="0" xfId="22" applyFont="1" applyFill="1" applyAlignment="1">
      <alignment horizontal="left" vertical="center"/>
    </xf>
    <xf numFmtId="0" fontId="11" fillId="2" borderId="0" xfId="22" applyFont="1" applyFill="1" applyAlignment="1">
      <alignment horizontal="right" vertical="center"/>
    </xf>
    <xf numFmtId="0" fontId="8" fillId="2" borderId="0" xfId="22" applyFont="1" applyFill="1" applyAlignment="1">
      <alignment vertical="center"/>
    </xf>
    <xf numFmtId="0" fontId="14" fillId="4" borderId="0" xfId="22" applyFont="1" applyFill="1" applyAlignment="1">
      <alignment horizontal="center" vertical="center"/>
    </xf>
    <xf numFmtId="0" fontId="9" fillId="2" borderId="14" xfId="22" applyFont="1" applyFill="1" applyBorder="1" applyAlignment="1">
      <alignment horizontal="center" vertical="center" wrapText="1"/>
    </xf>
    <xf numFmtId="2" fontId="9" fillId="2" borderId="14" xfId="22" applyNumberFormat="1" applyFont="1" applyFill="1" applyBorder="1" applyAlignment="1">
      <alignment horizontal="center" vertical="center" wrapText="1"/>
    </xf>
    <xf numFmtId="0" fontId="9" fillId="2" borderId="0" xfId="22" applyFont="1" applyFill="1" applyAlignment="1">
      <alignment horizontal="center" vertical="center"/>
    </xf>
    <xf numFmtId="0" fontId="11" fillId="4" borderId="0" xfId="22" applyFont="1" applyFill="1" applyAlignment="1">
      <alignment horizontal="center" vertical="center"/>
    </xf>
    <xf numFmtId="0" fontId="8" fillId="0" borderId="14" xfId="22" applyFont="1" applyBorder="1" applyAlignment="1">
      <alignment vertical="center" wrapText="1"/>
    </xf>
    <xf numFmtId="2" fontId="8" fillId="0" borderId="14" xfId="22" applyNumberFormat="1" applyFont="1" applyBorder="1" applyAlignment="1">
      <alignment horizontal="center" vertical="center" wrapText="1"/>
    </xf>
    <xf numFmtId="0" fontId="8" fillId="2" borderId="0" xfId="22" applyFont="1" applyFill="1" applyAlignment="1">
      <alignment horizontal="center" vertical="center"/>
    </xf>
    <xf numFmtId="0" fontId="8" fillId="2" borderId="14" xfId="24" applyFont="1" applyFill="1" applyBorder="1" applyAlignment="1">
      <alignment horizontal="center" vertical="center" wrapText="1"/>
    </xf>
    <xf numFmtId="2" fontId="8" fillId="2" borderId="14" xfId="22" applyNumberFormat="1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vertical="center" wrapText="1"/>
    </xf>
    <xf numFmtId="0" fontId="8" fillId="4" borderId="0" xfId="22" applyFont="1" applyFill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9" fillId="3" borderId="14" xfId="8" applyNumberFormat="1" applyFont="1" applyFill="1" applyBorder="1" applyAlignment="1">
      <alignment horizontal="center" vertical="center" wrapText="1"/>
    </xf>
    <xf numFmtId="1" fontId="8" fillId="3" borderId="14" xfId="8" applyNumberFormat="1" applyFont="1" applyFill="1" applyBorder="1" applyAlignment="1">
      <alignment horizontal="center" vertical="center" wrapText="1"/>
    </xf>
    <xf numFmtId="1" fontId="9" fillId="3" borderId="14" xfId="8" applyNumberFormat="1" applyFont="1" applyFill="1" applyBorder="1" applyAlignment="1">
      <alignment horizontal="center" vertical="center" wrapText="1"/>
    </xf>
    <xf numFmtId="0" fontId="9" fillId="3" borderId="14" xfId="8" applyFont="1" applyFill="1" applyBorder="1" applyAlignment="1">
      <alignment horizontal="left" vertical="center" wrapText="1"/>
    </xf>
    <xf numFmtId="165" fontId="8" fillId="3" borderId="14" xfId="8" applyNumberFormat="1" applyFont="1" applyFill="1" applyBorder="1" applyAlignment="1">
      <alignment horizontal="center" vertical="center" wrapText="1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1" fontId="8" fillId="0" borderId="14" xfId="21" applyNumberFormat="1" applyFont="1" applyBorder="1" applyAlignment="1">
      <alignment horizontal="center"/>
    </xf>
    <xf numFmtId="1" fontId="8" fillId="0" borderId="14" xfId="21" applyNumberFormat="1" applyFont="1" applyBorder="1" applyAlignment="1">
      <alignment horizontal="center" vertical="top"/>
    </xf>
    <xf numFmtId="2" fontId="8" fillId="0" borderId="14" xfId="21" applyNumberFormat="1" applyFont="1" applyBorder="1" applyAlignment="1">
      <alignment horizontal="center" vertical="top"/>
    </xf>
    <xf numFmtId="165" fontId="8" fillId="0" borderId="14" xfId="21" applyNumberFormat="1" applyFont="1" applyBorder="1" applyAlignment="1">
      <alignment horizontal="center" vertical="top"/>
    </xf>
    <xf numFmtId="0" fontId="8" fillId="0" borderId="14" xfId="21" applyNumberFormat="1" applyFont="1" applyBorder="1" applyAlignment="1">
      <alignment horizontal="center" vertical="top"/>
    </xf>
    <xf numFmtId="3" fontId="8" fillId="0" borderId="14" xfId="21" applyNumberFormat="1" applyFont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3" fontId="8" fillId="0" borderId="14" xfId="21" applyNumberFormat="1" applyFont="1" applyFill="1" applyBorder="1" applyAlignment="1">
      <alignment horizontal="center" vertical="center"/>
    </xf>
    <xf numFmtId="0" fontId="8" fillId="0" borderId="14" xfId="21" applyNumberFormat="1" applyFont="1" applyFill="1" applyBorder="1" applyAlignment="1">
      <alignment horizontal="center" vertical="top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3" fontId="8" fillId="0" borderId="19" xfId="21" applyNumberFormat="1" applyFont="1" applyFill="1" applyBorder="1" applyAlignment="1">
      <alignment horizontal="center" vertical="center" wrapText="1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9" fontId="8" fillId="0" borderId="19" xfId="20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4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4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3" fontId="8" fillId="0" borderId="19" xfId="21" applyNumberFormat="1" applyFont="1" applyFill="1" applyBorder="1" applyAlignment="1">
      <alignment horizontal="center" vertical="center" wrapText="1"/>
    </xf>
    <xf numFmtId="9" fontId="8" fillId="0" borderId="19" xfId="20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2" fontId="8" fillId="0" borderId="19" xfId="21" applyNumberFormat="1" applyFont="1" applyFill="1" applyBorder="1" applyAlignment="1">
      <alignment horizontal="center" vertical="center" wrapText="1"/>
    </xf>
    <xf numFmtId="166" fontId="8" fillId="0" borderId="19" xfId="21" applyNumberFormat="1" applyFont="1" applyFill="1" applyBorder="1" applyAlignment="1">
      <alignment horizontal="center"/>
    </xf>
    <xf numFmtId="1" fontId="8" fillId="0" borderId="19" xfId="21" applyNumberFormat="1" applyFont="1" applyFill="1" applyBorder="1" applyAlignment="1">
      <alignment horizontal="center" vertical="center" wrapText="1"/>
    </xf>
    <xf numFmtId="3" fontId="8" fillId="0" borderId="19" xfId="21" applyNumberFormat="1" applyFont="1" applyFill="1" applyBorder="1" applyAlignment="1">
      <alignment horizontal="center" vertical="center" wrapText="1"/>
    </xf>
    <xf numFmtId="9" fontId="8" fillId="0" borderId="19" xfId="20" applyFont="1" applyFill="1" applyBorder="1" applyAlignment="1">
      <alignment horizontal="center"/>
    </xf>
    <xf numFmtId="1" fontId="8" fillId="2" borderId="14" xfId="19" applyNumberFormat="1" applyFont="1" applyFill="1" applyBorder="1" applyAlignment="1">
      <alignment horizontal="right"/>
    </xf>
    <xf numFmtId="3" fontId="8" fillId="2" borderId="14" xfId="19" applyNumberFormat="1" applyFont="1" applyFill="1" applyBorder="1" applyAlignment="1">
      <alignment horizontal="right"/>
    </xf>
    <xf numFmtId="0" fontId="8" fillId="2" borderId="14" xfId="19" applyNumberFormat="1" applyFont="1" applyFill="1" applyBorder="1" applyAlignment="1">
      <alignment horizontal="center" vertical="center" wrapText="1"/>
    </xf>
    <xf numFmtId="0" fontId="8" fillId="2" borderId="14" xfId="19" applyNumberFormat="1" applyFont="1" applyFill="1" applyBorder="1" applyAlignment="1">
      <alignment horizontal="center"/>
    </xf>
    <xf numFmtId="2" fontId="8" fillId="2" borderId="14" xfId="19" applyNumberFormat="1" applyFont="1" applyFill="1" applyBorder="1" applyAlignment="1">
      <alignment horizontal="center"/>
    </xf>
    <xf numFmtId="166" fontId="8" fillId="2" borderId="14" xfId="19" applyNumberFormat="1" applyFont="1" applyFill="1" applyBorder="1" applyAlignment="1">
      <alignment horizontal="right"/>
    </xf>
    <xf numFmtId="166" fontId="8" fillId="2" borderId="14" xfId="19" applyNumberFormat="1" applyFont="1" applyFill="1" applyBorder="1" applyAlignment="1">
      <alignment horizontal="center"/>
    </xf>
    <xf numFmtId="165" fontId="8" fillId="2" borderId="14" xfId="19" applyNumberFormat="1" applyFont="1" applyFill="1" applyBorder="1" applyAlignment="1">
      <alignment horizontal="center"/>
    </xf>
    <xf numFmtId="1" fontId="8" fillId="2" borderId="14" xfId="19" applyNumberFormat="1" applyFont="1" applyFill="1" applyBorder="1" applyAlignment="1">
      <alignment horizontal="center"/>
    </xf>
    <xf numFmtId="0" fontId="8" fillId="2" borderId="0" xfId="22" applyFont="1" applyFill="1"/>
    <xf numFmtId="0" fontId="11" fillId="4" borderId="0" xfId="22" applyFont="1" applyFill="1" applyAlignment="1">
      <alignment horizontal="right"/>
    </xf>
    <xf numFmtId="0" fontId="10" fillId="2" borderId="0" xfId="22" applyFill="1"/>
    <xf numFmtId="0" fontId="8" fillId="2" borderId="0" xfId="22" applyFont="1" applyFill="1" applyAlignment="1">
      <alignment vertical="center" wrapText="1"/>
    </xf>
    <xf numFmtId="0" fontId="8" fillId="2" borderId="0" xfId="11" applyFont="1" applyFill="1"/>
    <xf numFmtId="0" fontId="9" fillId="2" borderId="13" xfId="11" applyFont="1" applyFill="1" applyBorder="1" applyAlignment="1">
      <alignment horizontal="center" vertical="center"/>
    </xf>
    <xf numFmtId="0" fontId="9" fillId="2" borderId="13" xfId="11" applyFont="1" applyFill="1" applyBorder="1" applyAlignment="1">
      <alignment horizontal="center" vertical="center" wrapText="1"/>
    </xf>
    <xf numFmtId="0" fontId="8" fillId="2" borderId="14" xfId="11" applyFont="1" applyFill="1" applyBorder="1"/>
    <xf numFmtId="2" fontId="8" fillId="2" borderId="14" xfId="25" applyNumberFormat="1" applyFont="1" applyFill="1" applyBorder="1" applyAlignment="1">
      <alignment horizontal="right" vertical="top"/>
    </xf>
    <xf numFmtId="0" fontId="9" fillId="2" borderId="14" xfId="11" applyFont="1" applyFill="1" applyBorder="1"/>
    <xf numFmtId="2" fontId="9" fillId="2" borderId="14" xfId="25" applyNumberFormat="1" applyFont="1" applyFill="1" applyBorder="1" applyAlignment="1">
      <alignment horizontal="right" vertical="top"/>
    </xf>
    <xf numFmtId="0" fontId="18" fillId="2" borderId="10" xfId="23" applyFont="1" applyFill="1" applyBorder="1" applyAlignment="1">
      <alignment vertical="center"/>
    </xf>
    <xf numFmtId="0" fontId="18" fillId="2" borderId="9" xfId="23" applyFont="1" applyFill="1" applyBorder="1" applyAlignment="1">
      <alignment vertical="center"/>
    </xf>
    <xf numFmtId="0" fontId="19" fillId="2" borderId="10" xfId="22" applyFont="1" applyFill="1" applyBorder="1" applyAlignment="1">
      <alignment horizontal="center" vertical="center" wrapText="1"/>
    </xf>
    <xf numFmtId="0" fontId="19" fillId="2" borderId="8" xfId="22" applyFont="1" applyFill="1" applyBorder="1" applyAlignment="1">
      <alignment horizontal="center" vertical="center" wrapText="1"/>
    </xf>
    <xf numFmtId="0" fontId="19" fillId="2" borderId="9" xfId="22" applyFont="1" applyFill="1" applyBorder="1" applyAlignment="1">
      <alignment horizontal="center" vertical="center" wrapText="1"/>
    </xf>
    <xf numFmtId="0" fontId="19" fillId="2" borderId="10" xfId="22" applyFont="1" applyFill="1" applyBorder="1" applyAlignment="1">
      <alignment horizontal="center" vertical="center"/>
    </xf>
    <xf numFmtId="0" fontId="19" fillId="2" borderId="8" xfId="22" applyFont="1" applyFill="1" applyBorder="1" applyAlignment="1">
      <alignment horizontal="center" vertical="center"/>
    </xf>
    <xf numFmtId="0" fontId="19" fillId="2" borderId="9" xfId="22" applyFont="1" applyFill="1" applyBorder="1" applyAlignment="1">
      <alignment horizontal="center" vertical="center"/>
    </xf>
    <xf numFmtId="1" fontId="19" fillId="2" borderId="10" xfId="23" applyNumberFormat="1" applyFont="1" applyFill="1" applyBorder="1" applyAlignment="1">
      <alignment horizontal="center" vertical="center"/>
    </xf>
    <xf numFmtId="1" fontId="19" fillId="2" borderId="8" xfId="23" applyNumberFormat="1" applyFont="1" applyFill="1" applyBorder="1" applyAlignment="1">
      <alignment horizontal="center" vertical="center"/>
    </xf>
    <xf numFmtId="1" fontId="19" fillId="2" borderId="9" xfId="23" applyNumberFormat="1" applyFont="1" applyFill="1" applyBorder="1" applyAlignment="1">
      <alignment horizontal="center" vertical="center"/>
    </xf>
    <xf numFmtId="0" fontId="18" fillId="2" borderId="0" xfId="22" applyFont="1" applyFill="1" applyAlignment="1">
      <alignment horizontal="center" vertical="center" wrapText="1"/>
    </xf>
    <xf numFmtId="0" fontId="13" fillId="2" borderId="2" xfId="23" applyFont="1" applyFill="1" applyBorder="1" applyAlignment="1">
      <alignment horizontal="center" vertical="center" wrapText="1"/>
    </xf>
    <xf numFmtId="0" fontId="13" fillId="2" borderId="4" xfId="23" applyFont="1" applyFill="1" applyBorder="1" applyAlignment="1">
      <alignment horizontal="center" vertical="center" wrapText="1"/>
    </xf>
    <xf numFmtId="0" fontId="13" fillId="2" borderId="11" xfId="22" applyFont="1" applyFill="1" applyBorder="1" applyAlignment="1">
      <alignment horizontal="center" vertical="center" wrapText="1"/>
    </xf>
    <xf numFmtId="0" fontId="13" fillId="2" borderId="12" xfId="23" applyFont="1" applyFill="1" applyBorder="1" applyAlignment="1">
      <alignment horizontal="center" vertical="center" wrapText="1"/>
    </xf>
    <xf numFmtId="0" fontId="13" fillId="2" borderId="5" xfId="23" applyFont="1" applyFill="1" applyBorder="1" applyAlignment="1">
      <alignment horizontal="center" vertical="center" wrapText="1"/>
    </xf>
    <xf numFmtId="1" fontId="19" fillId="2" borderId="15" xfId="23" applyNumberFormat="1" applyFont="1" applyFill="1" applyBorder="1" applyAlignment="1">
      <alignment horizontal="center" vertical="center"/>
    </xf>
    <xf numFmtId="1" fontId="19" fillId="2" borderId="16" xfId="23" applyNumberFormat="1" applyFont="1" applyFill="1" applyBorder="1" applyAlignment="1">
      <alignment horizontal="center" vertical="center"/>
    </xf>
    <xf numFmtId="1" fontId="19" fillId="2" borderId="17" xfId="23" applyNumberFormat="1" applyFont="1" applyFill="1" applyBorder="1" applyAlignment="1">
      <alignment horizontal="center" vertical="center"/>
    </xf>
    <xf numFmtId="0" fontId="9" fillId="2" borderId="11" xfId="21" applyFont="1" applyFill="1" applyBorder="1"/>
    <xf numFmtId="0" fontId="9" fillId="2" borderId="11" xfId="21" applyFont="1" applyFill="1" applyBorder="1" applyAlignment="1">
      <alignment indent="1"/>
    </xf>
    <xf numFmtId="0" fontId="8" fillId="2" borderId="11" xfId="21" applyFont="1" applyFill="1" applyBorder="1" applyAlignment="1">
      <alignment horizontal="center" vertical="center" wrapText="1"/>
    </xf>
    <xf numFmtId="0" fontId="8" fillId="2" borderId="2" xfId="21" applyFont="1" applyFill="1" applyBorder="1" applyAlignment="1">
      <alignment horizontal="center" vertical="center" wrapText="1"/>
    </xf>
    <xf numFmtId="0" fontId="8" fillId="2" borderId="4" xfId="21" applyFont="1" applyFill="1" applyBorder="1" applyAlignment="1">
      <alignment horizontal="center" vertical="center" wrapText="1"/>
    </xf>
    <xf numFmtId="0" fontId="8" fillId="2" borderId="5" xfId="2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14" xfId="21" applyFont="1" applyFill="1" applyBorder="1" applyAlignment="1">
      <alignment horizontal="center" vertical="center" wrapText="1"/>
    </xf>
    <xf numFmtId="0" fontId="8" fillId="2" borderId="15" xfId="21" applyFont="1" applyFill="1" applyBorder="1" applyAlignment="1">
      <alignment horizontal="center" vertical="top"/>
    </xf>
    <xf numFmtId="0" fontId="8" fillId="2" borderId="16" xfId="21" applyFont="1" applyFill="1" applyBorder="1" applyAlignment="1">
      <alignment horizontal="center" vertical="top"/>
    </xf>
    <xf numFmtId="0" fontId="8" fillId="2" borderId="17" xfId="21" applyFont="1" applyFill="1" applyBorder="1" applyAlignment="1">
      <alignment horizontal="center" vertical="top"/>
    </xf>
    <xf numFmtId="0" fontId="8" fillId="2" borderId="15" xfId="21" applyFont="1" applyFill="1" applyBorder="1" applyAlignment="1">
      <alignment horizontal="center"/>
    </xf>
    <xf numFmtId="0" fontId="8" fillId="2" borderId="16" xfId="21" applyFont="1" applyFill="1" applyBorder="1" applyAlignment="1">
      <alignment horizontal="center"/>
    </xf>
    <xf numFmtId="0" fontId="8" fillId="2" borderId="17" xfId="21" applyFont="1" applyFill="1" applyBorder="1" applyAlignment="1">
      <alignment horizontal="center"/>
    </xf>
    <xf numFmtId="0" fontId="8" fillId="2" borderId="14" xfId="21" applyFont="1" applyFill="1" applyBorder="1" applyAlignment="1">
      <alignment horizontal="right" vertical="top"/>
    </xf>
    <xf numFmtId="0" fontId="9" fillId="2" borderId="0" xfId="3" applyFont="1" applyFill="1" applyAlignment="1">
      <alignment horizontal="center" wrapText="1"/>
    </xf>
    <xf numFmtId="0" fontId="8" fillId="2" borderId="14" xfId="19" applyNumberFormat="1" applyFont="1" applyFill="1" applyBorder="1" applyAlignment="1">
      <alignment horizontal="center"/>
    </xf>
    <xf numFmtId="0" fontId="8" fillId="2" borderId="14" xfId="19" applyFont="1" applyFill="1" applyBorder="1"/>
    <xf numFmtId="0" fontId="8" fillId="2" borderId="0" xfId="19" applyNumberFormat="1" applyFont="1" applyFill="1" applyAlignment="1">
      <alignment horizontal="center"/>
    </xf>
    <xf numFmtId="0" fontId="8" fillId="2" borderId="13" xfId="19" applyNumberFormat="1" applyFont="1" applyFill="1" applyBorder="1" applyAlignment="1">
      <alignment horizontal="center" vertical="center" wrapText="1"/>
    </xf>
    <xf numFmtId="0" fontId="8" fillId="2" borderId="5" xfId="19" applyNumberFormat="1" applyFont="1" applyFill="1" applyBorder="1" applyAlignment="1">
      <alignment horizontal="center" vertical="center" wrapText="1"/>
    </xf>
    <xf numFmtId="0" fontId="8" fillId="2" borderId="6" xfId="19" applyNumberFormat="1" applyFont="1" applyFill="1" applyBorder="1" applyAlignment="1">
      <alignment horizontal="center" vertical="center" wrapText="1"/>
    </xf>
    <xf numFmtId="0" fontId="8" fillId="2" borderId="7" xfId="19" applyNumberFormat="1" applyFont="1" applyFill="1" applyBorder="1" applyAlignment="1">
      <alignment horizontal="center" vertical="center" wrapText="1"/>
    </xf>
    <xf numFmtId="0" fontId="8" fillId="2" borderId="14" xfId="19" applyNumberFormat="1" applyFont="1" applyFill="1" applyBorder="1" applyAlignment="1">
      <alignment horizontal="center" vertical="center" wrapText="1"/>
    </xf>
    <xf numFmtId="0" fontId="8" fillId="2" borderId="4" xfId="19" applyNumberFormat="1" applyFont="1" applyFill="1" applyBorder="1" applyAlignment="1">
      <alignment horizontal="center" vertical="center" wrapText="1"/>
    </xf>
    <xf numFmtId="0" fontId="17" fillId="2" borderId="6" xfId="22" applyFont="1" applyFill="1" applyBorder="1" applyAlignment="1">
      <alignment horizontal="center" vertical="center" wrapText="1"/>
    </xf>
    <xf numFmtId="0" fontId="8" fillId="2" borderId="14" xfId="22" applyFont="1" applyFill="1" applyBorder="1" applyAlignment="1">
      <alignment horizontal="center" vertical="center" wrapText="1"/>
    </xf>
    <xf numFmtId="0" fontId="8" fillId="2" borderId="0" xfId="22" applyFont="1" applyFill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/>
    </xf>
  </cellXfs>
  <cellStyles count="26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Лист1 2" xfId="23"/>
    <cellStyle name="Обычный_Лист1 3" xfId="24"/>
    <cellStyle name="Обычный_ПЭЦ" xfId="19"/>
    <cellStyle name="Обычный_Себестоимость рациона" xfId="25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74115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13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6"/>
  <sheetViews>
    <sheetView view="pageBreakPreview" zoomScale="60" zoomScaleNormal="100" workbookViewId="0">
      <selection activeCell="D9" sqref="D9"/>
    </sheetView>
  </sheetViews>
  <sheetFormatPr defaultColWidth="9.140625" defaultRowHeight="16.5" x14ac:dyDescent="0.25"/>
  <cols>
    <col min="1" max="1" width="13.7109375" style="23" bestFit="1" customWidth="1"/>
    <col min="2" max="2" width="32.42578125" style="23" customWidth="1"/>
    <col min="3" max="3" width="15.28515625" style="23" bestFit="1" customWidth="1"/>
    <col min="4" max="4" width="23" style="25" customWidth="1"/>
    <col min="5" max="5" width="9.140625" style="23" customWidth="1"/>
    <col min="6" max="6" width="37.42578125" style="25" customWidth="1"/>
    <col min="7" max="7" width="13.5703125" style="23" customWidth="1"/>
    <col min="8" max="16384" width="9.140625" style="23"/>
  </cols>
  <sheetData>
    <row r="1" spans="1:7" x14ac:dyDescent="0.3">
      <c r="A1" s="22"/>
      <c r="C1" s="24"/>
      <c r="E1" s="22"/>
      <c r="F1" s="22"/>
      <c r="G1" s="47" t="s">
        <v>638</v>
      </c>
    </row>
    <row r="2" spans="1:7" ht="35.25" customHeight="1" x14ac:dyDescent="0.25">
      <c r="A2" s="379" t="s">
        <v>643</v>
      </c>
      <c r="B2" s="379"/>
      <c r="C2" s="379"/>
      <c r="D2" s="379"/>
      <c r="E2" s="379"/>
      <c r="F2" s="379"/>
      <c r="G2" s="379"/>
    </row>
    <row r="3" spans="1:7" x14ac:dyDescent="0.25">
      <c r="A3" s="26"/>
      <c r="B3" s="27" t="s">
        <v>585</v>
      </c>
      <c r="C3" s="24"/>
      <c r="E3" s="44"/>
      <c r="F3" s="379" t="s">
        <v>586</v>
      </c>
      <c r="G3" s="379"/>
    </row>
    <row r="4" spans="1:7" x14ac:dyDescent="0.25">
      <c r="A4" s="28"/>
      <c r="B4" s="29"/>
      <c r="C4" s="24"/>
      <c r="E4" s="44"/>
      <c r="F4" s="30"/>
      <c r="G4" s="24"/>
    </row>
    <row r="5" spans="1:7" x14ac:dyDescent="0.25">
      <c r="A5" s="380" t="s">
        <v>17</v>
      </c>
      <c r="B5" s="380" t="s">
        <v>18</v>
      </c>
      <c r="C5" s="380" t="s">
        <v>19</v>
      </c>
      <c r="D5" s="382" t="s">
        <v>395</v>
      </c>
      <c r="E5" s="31"/>
      <c r="F5" s="383" t="s">
        <v>18</v>
      </c>
      <c r="G5" s="380" t="s">
        <v>19</v>
      </c>
    </row>
    <row r="6" spans="1:7" x14ac:dyDescent="0.25">
      <c r="A6" s="381"/>
      <c r="B6" s="381"/>
      <c r="C6" s="381"/>
      <c r="D6" s="382"/>
      <c r="E6" s="32"/>
      <c r="F6" s="384"/>
      <c r="G6" s="381"/>
    </row>
    <row r="7" spans="1:7" x14ac:dyDescent="0.25">
      <c r="A7" s="385" t="s">
        <v>174</v>
      </c>
      <c r="B7" s="386"/>
      <c r="C7" s="386"/>
      <c r="D7" s="387"/>
      <c r="E7" s="32"/>
      <c r="F7" s="376" t="s">
        <v>174</v>
      </c>
      <c r="G7" s="378"/>
    </row>
    <row r="8" spans="1:7" x14ac:dyDescent="0.25">
      <c r="A8" s="370" t="s">
        <v>82</v>
      </c>
      <c r="B8" s="371"/>
      <c r="C8" s="372"/>
      <c r="D8" s="33"/>
      <c r="E8" s="32"/>
      <c r="F8" s="370" t="s">
        <v>82</v>
      </c>
      <c r="G8" s="372"/>
    </row>
    <row r="9" spans="1:7" ht="214.5" x14ac:dyDescent="0.25">
      <c r="A9" s="34">
        <v>3</v>
      </c>
      <c r="B9" s="35" t="s">
        <v>175</v>
      </c>
      <c r="C9" s="36">
        <v>70</v>
      </c>
      <c r="D9" s="33" t="s">
        <v>394</v>
      </c>
      <c r="E9" s="32"/>
      <c r="F9" s="35" t="s">
        <v>37</v>
      </c>
      <c r="G9" s="36">
        <v>20</v>
      </c>
    </row>
    <row r="10" spans="1:7" ht="33" x14ac:dyDescent="0.25">
      <c r="A10" s="34">
        <v>33</v>
      </c>
      <c r="B10" s="35" t="s">
        <v>587</v>
      </c>
      <c r="C10" s="36">
        <v>255</v>
      </c>
      <c r="D10" s="33" t="s">
        <v>396</v>
      </c>
      <c r="E10" s="32"/>
      <c r="F10" s="35" t="s">
        <v>587</v>
      </c>
      <c r="G10" s="36">
        <v>255</v>
      </c>
    </row>
    <row r="11" spans="1:7" ht="82.5" x14ac:dyDescent="0.25">
      <c r="A11" s="34"/>
      <c r="B11" s="35"/>
      <c r="C11" s="36"/>
      <c r="D11" s="33" t="s">
        <v>397</v>
      </c>
      <c r="E11" s="32"/>
      <c r="F11" s="35" t="s">
        <v>67</v>
      </c>
      <c r="G11" s="36">
        <v>40</v>
      </c>
    </row>
    <row r="12" spans="1:7" ht="33" x14ac:dyDescent="0.25">
      <c r="A12" s="34">
        <v>73</v>
      </c>
      <c r="B12" s="35" t="s">
        <v>176</v>
      </c>
      <c r="C12" s="36">
        <v>212</v>
      </c>
      <c r="D12" s="33" t="s">
        <v>396</v>
      </c>
      <c r="E12" s="32"/>
      <c r="F12" s="35" t="s">
        <v>177</v>
      </c>
      <c r="G12" s="36">
        <v>200</v>
      </c>
    </row>
    <row r="13" spans="1:7" ht="82.5" x14ac:dyDescent="0.25">
      <c r="A13" s="34">
        <v>90</v>
      </c>
      <c r="B13" s="35" t="s">
        <v>178</v>
      </c>
      <c r="C13" s="36">
        <v>40</v>
      </c>
      <c r="D13" s="33" t="s">
        <v>179</v>
      </c>
      <c r="E13" s="37"/>
      <c r="F13" s="35" t="s">
        <v>180</v>
      </c>
      <c r="G13" s="36">
        <v>60</v>
      </c>
    </row>
    <row r="14" spans="1:7" x14ac:dyDescent="0.25">
      <c r="A14" s="34"/>
      <c r="B14" s="35"/>
      <c r="C14" s="36"/>
      <c r="D14" s="33"/>
      <c r="E14" s="37"/>
      <c r="F14" s="35"/>
      <c r="G14" s="36"/>
    </row>
    <row r="15" spans="1:7" x14ac:dyDescent="0.25">
      <c r="A15" s="34"/>
      <c r="B15" s="35"/>
      <c r="C15" s="36"/>
      <c r="D15" s="33"/>
      <c r="E15" s="37"/>
      <c r="F15" s="38"/>
      <c r="G15" s="36"/>
    </row>
    <row r="16" spans="1:7" x14ac:dyDescent="0.25">
      <c r="A16" s="34"/>
      <c r="B16" s="35"/>
      <c r="C16" s="36"/>
      <c r="D16" s="33"/>
      <c r="E16" s="37"/>
      <c r="F16" s="38"/>
      <c r="G16" s="36"/>
    </row>
    <row r="17" spans="1:7" x14ac:dyDescent="0.25">
      <c r="A17" s="368" t="s">
        <v>39</v>
      </c>
      <c r="B17" s="369"/>
      <c r="C17" s="36">
        <f>SUM(C9:C16)</f>
        <v>577</v>
      </c>
      <c r="D17" s="33"/>
      <c r="E17" s="37"/>
      <c r="F17" s="39" t="s">
        <v>39</v>
      </c>
      <c r="G17" s="36">
        <f>SUM(G9:G16)</f>
        <v>575</v>
      </c>
    </row>
    <row r="18" spans="1:7" x14ac:dyDescent="0.25">
      <c r="A18" s="370" t="s">
        <v>11</v>
      </c>
      <c r="B18" s="371"/>
      <c r="C18" s="372"/>
      <c r="D18" s="33"/>
      <c r="E18" s="31"/>
      <c r="F18" s="370" t="s">
        <v>11</v>
      </c>
      <c r="G18" s="372"/>
    </row>
    <row r="19" spans="1:7" ht="33" x14ac:dyDescent="0.25">
      <c r="A19" s="34">
        <v>5</v>
      </c>
      <c r="B19" s="35" t="s">
        <v>181</v>
      </c>
      <c r="C19" s="36">
        <v>100</v>
      </c>
      <c r="D19" s="33" t="s">
        <v>396</v>
      </c>
      <c r="E19" s="31"/>
      <c r="F19" s="35" t="s">
        <v>181</v>
      </c>
      <c r="G19" s="36">
        <v>120</v>
      </c>
    </row>
    <row r="20" spans="1:7" ht="290.25" customHeight="1" x14ac:dyDescent="0.25">
      <c r="A20" s="34">
        <v>28</v>
      </c>
      <c r="B20" s="35" t="s">
        <v>588</v>
      </c>
      <c r="C20" s="36">
        <v>285</v>
      </c>
      <c r="D20" s="33" t="s">
        <v>398</v>
      </c>
      <c r="E20" s="32"/>
      <c r="F20" s="35" t="s">
        <v>607</v>
      </c>
      <c r="G20" s="36">
        <v>260</v>
      </c>
    </row>
    <row r="21" spans="1:7" ht="231" x14ac:dyDescent="0.25">
      <c r="A21" s="34">
        <v>41</v>
      </c>
      <c r="B21" s="35" t="s">
        <v>182</v>
      </c>
      <c r="C21" s="36">
        <v>300</v>
      </c>
      <c r="D21" s="33" t="s">
        <v>393</v>
      </c>
      <c r="E21" s="32"/>
      <c r="F21" s="35" t="s">
        <v>608</v>
      </c>
      <c r="G21" s="36">
        <v>140</v>
      </c>
    </row>
    <row r="22" spans="1:7" x14ac:dyDescent="0.25">
      <c r="A22" s="34"/>
      <c r="B22" s="35"/>
      <c r="C22" s="36"/>
      <c r="D22" s="33"/>
      <c r="E22" s="32"/>
      <c r="F22" s="35" t="s">
        <v>125</v>
      </c>
      <c r="G22" s="36">
        <v>180</v>
      </c>
    </row>
    <row r="23" spans="1:7" ht="33" x14ac:dyDescent="0.25">
      <c r="A23" s="34">
        <v>66</v>
      </c>
      <c r="B23" s="35" t="s">
        <v>183</v>
      </c>
      <c r="C23" s="36">
        <v>200</v>
      </c>
      <c r="D23" s="33" t="s">
        <v>396</v>
      </c>
      <c r="E23" s="32"/>
      <c r="F23" s="35" t="s">
        <v>184</v>
      </c>
      <c r="G23" s="36">
        <v>200</v>
      </c>
    </row>
    <row r="24" spans="1:7" ht="66" x14ac:dyDescent="0.25">
      <c r="A24" s="34">
        <v>89</v>
      </c>
      <c r="B24" s="35" t="s">
        <v>185</v>
      </c>
      <c r="C24" s="36">
        <v>60</v>
      </c>
      <c r="D24" s="33" t="s">
        <v>186</v>
      </c>
      <c r="E24" s="32"/>
      <c r="F24" s="35" t="s">
        <v>180</v>
      </c>
      <c r="G24" s="36">
        <v>90</v>
      </c>
    </row>
    <row r="25" spans="1:7" ht="82.5" x14ac:dyDescent="0.25">
      <c r="A25" s="34">
        <v>90</v>
      </c>
      <c r="B25" s="35" t="s">
        <v>178</v>
      </c>
      <c r="C25" s="36">
        <v>50</v>
      </c>
      <c r="D25" s="33" t="s">
        <v>187</v>
      </c>
      <c r="E25" s="32"/>
      <c r="F25" s="35"/>
      <c r="G25" s="36"/>
    </row>
    <row r="26" spans="1:7" x14ac:dyDescent="0.25">
      <c r="A26" s="34"/>
      <c r="B26" s="35"/>
      <c r="C26" s="36"/>
      <c r="D26" s="33"/>
      <c r="E26" s="32"/>
      <c r="F26" s="35"/>
      <c r="G26" s="36"/>
    </row>
    <row r="27" spans="1:7" x14ac:dyDescent="0.25">
      <c r="A27" s="34"/>
      <c r="B27" s="35"/>
      <c r="C27" s="36"/>
      <c r="D27" s="33"/>
      <c r="E27" s="32"/>
      <c r="F27" s="38"/>
      <c r="G27" s="36"/>
    </row>
    <row r="28" spans="1:7" x14ac:dyDescent="0.25">
      <c r="A28" s="368" t="s">
        <v>41</v>
      </c>
      <c r="B28" s="369"/>
      <c r="C28" s="36">
        <f>SUM(C19:C27)</f>
        <v>995</v>
      </c>
      <c r="D28" s="33"/>
      <c r="E28" s="32"/>
      <c r="F28" s="39" t="s">
        <v>41</v>
      </c>
      <c r="G28" s="36">
        <f>SUM(G19:G27)</f>
        <v>990</v>
      </c>
    </row>
    <row r="29" spans="1:7" x14ac:dyDescent="0.25">
      <c r="A29" s="373" t="s">
        <v>12</v>
      </c>
      <c r="B29" s="374"/>
      <c r="C29" s="375"/>
      <c r="D29" s="33"/>
      <c r="E29" s="37"/>
      <c r="F29" s="373" t="s">
        <v>12</v>
      </c>
      <c r="G29" s="375"/>
    </row>
    <row r="30" spans="1:7" ht="115.5" x14ac:dyDescent="0.25">
      <c r="A30" s="34">
        <v>94</v>
      </c>
      <c r="B30" s="35" t="s">
        <v>188</v>
      </c>
      <c r="C30" s="36">
        <v>20</v>
      </c>
      <c r="D30" s="33" t="s">
        <v>400</v>
      </c>
      <c r="E30" s="31"/>
      <c r="F30" s="38" t="s">
        <v>428</v>
      </c>
      <c r="G30" s="36">
        <v>30</v>
      </c>
    </row>
    <row r="31" spans="1:7" ht="33" x14ac:dyDescent="0.25">
      <c r="A31" s="34">
        <v>78</v>
      </c>
      <c r="B31" s="35" t="s">
        <v>189</v>
      </c>
      <c r="C31" s="36">
        <v>200</v>
      </c>
      <c r="D31" s="33" t="s">
        <v>396</v>
      </c>
      <c r="E31" s="32"/>
      <c r="F31" s="35" t="s">
        <v>189</v>
      </c>
      <c r="G31" s="36">
        <v>200</v>
      </c>
    </row>
    <row r="32" spans="1:7" ht="33" x14ac:dyDescent="0.25">
      <c r="A32" s="34">
        <v>63</v>
      </c>
      <c r="B32" s="35" t="s">
        <v>190</v>
      </c>
      <c r="C32" s="36">
        <v>100</v>
      </c>
      <c r="D32" s="33" t="s">
        <v>396</v>
      </c>
      <c r="E32" s="32"/>
      <c r="F32" s="35" t="s">
        <v>190</v>
      </c>
      <c r="G32" s="36">
        <v>150</v>
      </c>
    </row>
    <row r="33" spans="1:7" x14ac:dyDescent="0.25">
      <c r="A33" s="368" t="s">
        <v>66</v>
      </c>
      <c r="B33" s="369"/>
      <c r="C33" s="36">
        <f>SUM(C30:C32)</f>
        <v>320</v>
      </c>
      <c r="D33" s="33"/>
      <c r="E33" s="32"/>
      <c r="F33" s="39" t="s">
        <v>66</v>
      </c>
      <c r="G33" s="36">
        <f>SUM(G30:G32)</f>
        <v>380</v>
      </c>
    </row>
    <row r="34" spans="1:7" x14ac:dyDescent="0.25">
      <c r="A34" s="368" t="s">
        <v>160</v>
      </c>
      <c r="B34" s="369"/>
      <c r="C34" s="40">
        <f>C17+C28+C33</f>
        <v>1892</v>
      </c>
      <c r="D34" s="33"/>
      <c r="E34" s="37"/>
      <c r="F34" s="39" t="s">
        <v>160</v>
      </c>
      <c r="G34" s="40">
        <f>G33+G28+G17</f>
        <v>1945</v>
      </c>
    </row>
    <row r="35" spans="1:7" x14ac:dyDescent="0.25">
      <c r="A35" s="376" t="s">
        <v>191</v>
      </c>
      <c r="B35" s="377"/>
      <c r="C35" s="378"/>
      <c r="D35" s="33"/>
      <c r="E35" s="32"/>
      <c r="F35" s="376" t="s">
        <v>191</v>
      </c>
      <c r="G35" s="378"/>
    </row>
    <row r="36" spans="1:7" x14ac:dyDescent="0.25">
      <c r="A36" s="370" t="s">
        <v>82</v>
      </c>
      <c r="B36" s="371"/>
      <c r="C36" s="372"/>
      <c r="D36" s="33"/>
      <c r="E36" s="32"/>
      <c r="F36" s="370" t="s">
        <v>82</v>
      </c>
      <c r="G36" s="372"/>
    </row>
    <row r="37" spans="1:7" ht="33" x14ac:dyDescent="0.25">
      <c r="A37" s="34">
        <v>15</v>
      </c>
      <c r="B37" s="35" t="s">
        <v>192</v>
      </c>
      <c r="C37" s="36">
        <v>100</v>
      </c>
      <c r="D37" s="33" t="s">
        <v>396</v>
      </c>
      <c r="E37" s="37"/>
      <c r="F37" s="35" t="s">
        <v>192</v>
      </c>
      <c r="G37" s="36">
        <v>100</v>
      </c>
    </row>
    <row r="38" spans="1:7" ht="33" x14ac:dyDescent="0.25">
      <c r="A38" s="34">
        <v>35</v>
      </c>
      <c r="B38" s="35" t="s">
        <v>193</v>
      </c>
      <c r="C38" s="36">
        <v>155</v>
      </c>
      <c r="D38" s="33" t="s">
        <v>396</v>
      </c>
      <c r="E38" s="37"/>
      <c r="F38" s="35" t="s">
        <v>609</v>
      </c>
      <c r="G38" s="36">
        <v>125</v>
      </c>
    </row>
    <row r="39" spans="1:7" ht="99" x14ac:dyDescent="0.25">
      <c r="A39" s="34">
        <v>76</v>
      </c>
      <c r="B39" s="35" t="s">
        <v>194</v>
      </c>
      <c r="C39" s="36">
        <v>200</v>
      </c>
      <c r="D39" s="33" t="s">
        <v>558</v>
      </c>
      <c r="E39" s="37"/>
      <c r="F39" s="35" t="s">
        <v>13</v>
      </c>
      <c r="G39" s="36">
        <v>200</v>
      </c>
    </row>
    <row r="40" spans="1:7" ht="66" x14ac:dyDescent="0.25">
      <c r="A40" s="34">
        <v>89</v>
      </c>
      <c r="B40" s="35" t="s">
        <v>185</v>
      </c>
      <c r="C40" s="36">
        <v>60</v>
      </c>
      <c r="D40" s="33" t="s">
        <v>186</v>
      </c>
      <c r="E40" s="37"/>
      <c r="F40" s="35"/>
      <c r="G40" s="36"/>
    </row>
    <row r="41" spans="1:7" ht="82.5" x14ac:dyDescent="0.25">
      <c r="A41" s="34">
        <v>90</v>
      </c>
      <c r="B41" s="35" t="s">
        <v>178</v>
      </c>
      <c r="C41" s="36">
        <v>50</v>
      </c>
      <c r="D41" s="33" t="s">
        <v>187</v>
      </c>
      <c r="E41" s="37"/>
      <c r="F41" s="35" t="s">
        <v>180</v>
      </c>
      <c r="G41" s="36">
        <v>100</v>
      </c>
    </row>
    <row r="42" spans="1:7" ht="33" x14ac:dyDescent="0.25">
      <c r="A42" s="34">
        <v>63</v>
      </c>
      <c r="B42" s="35" t="s">
        <v>195</v>
      </c>
      <c r="C42" s="36">
        <v>100</v>
      </c>
      <c r="D42" s="33" t="s">
        <v>396</v>
      </c>
      <c r="E42" s="37"/>
      <c r="F42" s="35" t="s">
        <v>195</v>
      </c>
      <c r="G42" s="36">
        <v>130</v>
      </c>
    </row>
    <row r="43" spans="1:7" x14ac:dyDescent="0.25">
      <c r="A43" s="368" t="s">
        <v>39</v>
      </c>
      <c r="B43" s="369"/>
      <c r="C43" s="36">
        <f>SUM(C37:C42)</f>
        <v>665</v>
      </c>
      <c r="D43" s="33"/>
      <c r="E43" s="37"/>
      <c r="F43" s="39" t="s">
        <v>39</v>
      </c>
      <c r="G43" s="36">
        <f>SUM(G37:G42)</f>
        <v>655</v>
      </c>
    </row>
    <row r="44" spans="1:7" x14ac:dyDescent="0.25">
      <c r="A44" s="370" t="s">
        <v>11</v>
      </c>
      <c r="B44" s="371"/>
      <c r="C44" s="372"/>
      <c r="D44" s="33"/>
      <c r="E44" s="31"/>
      <c r="F44" s="370" t="s">
        <v>11</v>
      </c>
      <c r="G44" s="372"/>
    </row>
    <row r="45" spans="1:7" ht="33" x14ac:dyDescent="0.25">
      <c r="A45" s="34">
        <v>13</v>
      </c>
      <c r="B45" s="35" t="s">
        <v>159</v>
      </c>
      <c r="C45" s="36">
        <v>100</v>
      </c>
      <c r="D45" s="33" t="s">
        <v>396</v>
      </c>
      <c r="E45" s="32"/>
      <c r="F45" s="35" t="s">
        <v>159</v>
      </c>
      <c r="G45" s="36">
        <v>100</v>
      </c>
    </row>
    <row r="46" spans="1:7" ht="33" x14ac:dyDescent="0.25">
      <c r="A46" s="34">
        <v>29</v>
      </c>
      <c r="B46" s="35" t="s">
        <v>196</v>
      </c>
      <c r="C46" s="36">
        <v>250</v>
      </c>
      <c r="D46" s="33" t="s">
        <v>396</v>
      </c>
      <c r="E46" s="32"/>
      <c r="F46" s="35" t="s">
        <v>197</v>
      </c>
      <c r="G46" s="36">
        <v>250</v>
      </c>
    </row>
    <row r="47" spans="1:7" ht="115.5" x14ac:dyDescent="0.25">
      <c r="A47" s="34">
        <v>51</v>
      </c>
      <c r="B47" s="35" t="s">
        <v>198</v>
      </c>
      <c r="C47" s="36">
        <v>105</v>
      </c>
      <c r="D47" s="33" t="s">
        <v>559</v>
      </c>
      <c r="E47" s="32"/>
      <c r="F47" s="35" t="s">
        <v>610</v>
      </c>
      <c r="G47" s="36">
        <v>130</v>
      </c>
    </row>
    <row r="48" spans="1:7" ht="115.5" x14ac:dyDescent="0.25">
      <c r="A48" s="34">
        <v>62</v>
      </c>
      <c r="B48" s="35" t="s">
        <v>589</v>
      </c>
      <c r="C48" s="36">
        <v>200</v>
      </c>
      <c r="D48" s="33" t="s">
        <v>560</v>
      </c>
      <c r="E48" s="32"/>
      <c r="F48" s="35" t="s">
        <v>129</v>
      </c>
      <c r="G48" s="36">
        <v>180</v>
      </c>
    </row>
    <row r="49" spans="1:7" ht="33" x14ac:dyDescent="0.25">
      <c r="A49" s="34">
        <v>80</v>
      </c>
      <c r="B49" s="35" t="s">
        <v>199</v>
      </c>
      <c r="C49" s="36">
        <v>200</v>
      </c>
      <c r="D49" s="33" t="s">
        <v>396</v>
      </c>
      <c r="E49" s="32"/>
      <c r="F49" s="35" t="s">
        <v>200</v>
      </c>
      <c r="G49" s="36">
        <v>200</v>
      </c>
    </row>
    <row r="50" spans="1:7" ht="66" x14ac:dyDescent="0.25">
      <c r="A50" s="34">
        <v>89</v>
      </c>
      <c r="B50" s="35" t="s">
        <v>185</v>
      </c>
      <c r="C50" s="36">
        <v>60</v>
      </c>
      <c r="D50" s="33" t="s">
        <v>186</v>
      </c>
      <c r="E50" s="32"/>
      <c r="F50" s="35" t="s">
        <v>180</v>
      </c>
      <c r="G50" s="36">
        <v>90</v>
      </c>
    </row>
    <row r="51" spans="1:7" ht="82.5" x14ac:dyDescent="0.25">
      <c r="A51" s="34">
        <v>90</v>
      </c>
      <c r="B51" s="35" t="s">
        <v>178</v>
      </c>
      <c r="C51" s="36">
        <v>50</v>
      </c>
      <c r="D51" s="33" t="s">
        <v>187</v>
      </c>
      <c r="E51" s="32"/>
      <c r="F51" s="35"/>
      <c r="G51" s="36"/>
    </row>
    <row r="52" spans="1:7" x14ac:dyDescent="0.25">
      <c r="A52" s="34"/>
      <c r="B52" s="35"/>
      <c r="C52" s="36"/>
      <c r="D52" s="33"/>
      <c r="E52" s="37"/>
      <c r="F52" s="38"/>
      <c r="G52" s="36"/>
    </row>
    <row r="53" spans="1:7" x14ac:dyDescent="0.25">
      <c r="A53" s="368" t="s">
        <v>41</v>
      </c>
      <c r="B53" s="369"/>
      <c r="C53" s="36">
        <f>SUM(C45:C52)</f>
        <v>965</v>
      </c>
      <c r="D53" s="33"/>
      <c r="E53" s="31"/>
      <c r="F53" s="39" t="s">
        <v>41</v>
      </c>
      <c r="G53" s="36">
        <f>SUM(G45:G52)</f>
        <v>950</v>
      </c>
    </row>
    <row r="54" spans="1:7" x14ac:dyDescent="0.25">
      <c r="A54" s="373" t="s">
        <v>12</v>
      </c>
      <c r="B54" s="374"/>
      <c r="C54" s="375"/>
      <c r="D54" s="33"/>
      <c r="E54" s="32"/>
      <c r="F54" s="373" t="s">
        <v>12</v>
      </c>
      <c r="G54" s="375"/>
    </row>
    <row r="55" spans="1:7" ht="115.5" x14ac:dyDescent="0.25">
      <c r="A55" s="34">
        <v>91</v>
      </c>
      <c r="B55" s="35" t="s">
        <v>201</v>
      </c>
      <c r="C55" s="36">
        <v>40</v>
      </c>
      <c r="D55" s="33" t="s">
        <v>399</v>
      </c>
      <c r="E55" s="32"/>
      <c r="F55" s="35" t="s">
        <v>426</v>
      </c>
      <c r="G55" s="36">
        <v>30</v>
      </c>
    </row>
    <row r="56" spans="1:7" ht="33" x14ac:dyDescent="0.25">
      <c r="A56" s="34">
        <v>71</v>
      </c>
      <c r="B56" s="35" t="s">
        <v>202</v>
      </c>
      <c r="C56" s="36">
        <v>205</v>
      </c>
      <c r="D56" s="33" t="s">
        <v>396</v>
      </c>
      <c r="E56" s="32"/>
      <c r="F56" s="35" t="s">
        <v>203</v>
      </c>
      <c r="G56" s="36">
        <v>200</v>
      </c>
    </row>
    <row r="57" spans="1:7" ht="66" x14ac:dyDescent="0.25">
      <c r="A57" s="34">
        <v>79</v>
      </c>
      <c r="B57" s="35" t="s">
        <v>204</v>
      </c>
      <c r="C57" s="36">
        <v>200</v>
      </c>
      <c r="D57" s="33" t="s">
        <v>205</v>
      </c>
      <c r="E57" s="37"/>
      <c r="F57" s="35" t="s">
        <v>38</v>
      </c>
      <c r="G57" s="36">
        <v>150</v>
      </c>
    </row>
    <row r="58" spans="1:7" x14ac:dyDescent="0.25">
      <c r="A58" s="368" t="s">
        <v>66</v>
      </c>
      <c r="B58" s="369"/>
      <c r="C58" s="36">
        <f>SUM(C55:C57)</f>
        <v>445</v>
      </c>
      <c r="D58" s="33"/>
      <c r="E58" s="41"/>
      <c r="F58" s="39" t="s">
        <v>66</v>
      </c>
      <c r="G58" s="36">
        <f>SUM(G55:G57)</f>
        <v>380</v>
      </c>
    </row>
    <row r="59" spans="1:7" x14ac:dyDescent="0.25">
      <c r="A59" s="368" t="s">
        <v>161</v>
      </c>
      <c r="B59" s="369"/>
      <c r="C59" s="40">
        <f>C53+C58+C43</f>
        <v>2075</v>
      </c>
      <c r="D59" s="33"/>
      <c r="E59" s="22"/>
      <c r="F59" s="39" t="s">
        <v>161</v>
      </c>
      <c r="G59" s="40">
        <f>G58+G53+G43</f>
        <v>1985</v>
      </c>
    </row>
    <row r="60" spans="1:7" x14ac:dyDescent="0.25">
      <c r="A60" s="376" t="s">
        <v>206</v>
      </c>
      <c r="B60" s="377"/>
      <c r="C60" s="378"/>
      <c r="D60" s="33"/>
      <c r="E60" s="37"/>
      <c r="F60" s="376" t="s">
        <v>206</v>
      </c>
      <c r="G60" s="378"/>
    </row>
    <row r="61" spans="1:7" x14ac:dyDescent="0.25">
      <c r="A61" s="370" t="s">
        <v>82</v>
      </c>
      <c r="B61" s="371"/>
      <c r="C61" s="372"/>
      <c r="D61" s="33"/>
      <c r="E61" s="37"/>
      <c r="F61" s="370" t="s">
        <v>82</v>
      </c>
      <c r="G61" s="372"/>
    </row>
    <row r="62" spans="1:7" ht="33" x14ac:dyDescent="0.25">
      <c r="A62" s="34">
        <v>18</v>
      </c>
      <c r="B62" s="35" t="s">
        <v>155</v>
      </c>
      <c r="C62" s="36">
        <v>100</v>
      </c>
      <c r="D62" s="33" t="s">
        <v>396</v>
      </c>
      <c r="E62" s="37"/>
      <c r="F62" s="35" t="s">
        <v>155</v>
      </c>
      <c r="G62" s="36">
        <v>100</v>
      </c>
    </row>
    <row r="63" spans="1:7" ht="132" x14ac:dyDescent="0.25">
      <c r="A63" s="34">
        <v>50</v>
      </c>
      <c r="B63" s="35" t="s">
        <v>207</v>
      </c>
      <c r="C63" s="36">
        <v>200</v>
      </c>
      <c r="D63" s="33" t="s">
        <v>561</v>
      </c>
      <c r="E63" s="37"/>
      <c r="F63" s="35" t="s">
        <v>208</v>
      </c>
      <c r="G63" s="36">
        <v>100</v>
      </c>
    </row>
    <row r="64" spans="1:7" x14ac:dyDescent="0.25">
      <c r="A64" s="34"/>
      <c r="B64" s="35"/>
      <c r="C64" s="36"/>
      <c r="D64" s="33"/>
      <c r="E64" s="37"/>
      <c r="F64" s="35" t="s">
        <v>40</v>
      </c>
      <c r="G64" s="36">
        <v>180</v>
      </c>
    </row>
    <row r="65" spans="1:7" ht="82.5" x14ac:dyDescent="0.25">
      <c r="A65" s="34">
        <v>75</v>
      </c>
      <c r="B65" s="35" t="s">
        <v>209</v>
      </c>
      <c r="C65" s="36">
        <v>200</v>
      </c>
      <c r="D65" s="33" t="s">
        <v>210</v>
      </c>
      <c r="E65" s="37"/>
      <c r="F65" s="35" t="s">
        <v>46</v>
      </c>
      <c r="G65" s="36">
        <v>200</v>
      </c>
    </row>
    <row r="66" spans="1:7" ht="66" x14ac:dyDescent="0.25">
      <c r="A66" s="34">
        <v>89</v>
      </c>
      <c r="B66" s="35" t="s">
        <v>185</v>
      </c>
      <c r="C66" s="36">
        <v>50</v>
      </c>
      <c r="D66" s="33" t="s">
        <v>186</v>
      </c>
      <c r="E66" s="37"/>
      <c r="F66" s="35" t="s">
        <v>180</v>
      </c>
      <c r="G66" s="36">
        <v>60</v>
      </c>
    </row>
    <row r="67" spans="1:7" ht="82.5" x14ac:dyDescent="0.25">
      <c r="A67" s="34">
        <v>90</v>
      </c>
      <c r="B67" s="35" t="s">
        <v>178</v>
      </c>
      <c r="C67" s="36">
        <v>40</v>
      </c>
      <c r="D67" s="33" t="s">
        <v>187</v>
      </c>
      <c r="E67" s="31"/>
      <c r="F67" s="35"/>
      <c r="G67" s="36"/>
    </row>
    <row r="68" spans="1:7" x14ac:dyDescent="0.25">
      <c r="A68" s="34"/>
      <c r="B68" s="35"/>
      <c r="C68" s="36"/>
      <c r="D68" s="33"/>
      <c r="E68" s="32"/>
      <c r="F68" s="35"/>
      <c r="G68" s="36"/>
    </row>
    <row r="69" spans="1:7" x14ac:dyDescent="0.25">
      <c r="A69" s="368" t="s">
        <v>39</v>
      </c>
      <c r="B69" s="369"/>
      <c r="C69" s="36">
        <f>SUM(C62:C68)</f>
        <v>590</v>
      </c>
      <c r="D69" s="33"/>
      <c r="E69" s="32"/>
      <c r="F69" s="39" t="s">
        <v>39</v>
      </c>
      <c r="G69" s="36">
        <f>SUM(G62:G68)</f>
        <v>640</v>
      </c>
    </row>
    <row r="70" spans="1:7" x14ac:dyDescent="0.25">
      <c r="A70" s="370" t="s">
        <v>11</v>
      </c>
      <c r="B70" s="371"/>
      <c r="C70" s="372"/>
      <c r="D70" s="33"/>
      <c r="E70" s="32"/>
      <c r="F70" s="370" t="s">
        <v>11</v>
      </c>
      <c r="G70" s="372"/>
    </row>
    <row r="71" spans="1:7" ht="49.5" x14ac:dyDescent="0.25">
      <c r="A71" s="34">
        <v>8</v>
      </c>
      <c r="B71" s="35" t="s">
        <v>211</v>
      </c>
      <c r="C71" s="36">
        <v>100</v>
      </c>
      <c r="D71" s="33" t="s">
        <v>396</v>
      </c>
      <c r="E71" s="32"/>
      <c r="F71" s="35" t="s">
        <v>211</v>
      </c>
      <c r="G71" s="36">
        <v>100</v>
      </c>
    </row>
    <row r="72" spans="1:7" ht="82.5" x14ac:dyDescent="0.25">
      <c r="A72" s="34">
        <v>30</v>
      </c>
      <c r="B72" s="35" t="s">
        <v>212</v>
      </c>
      <c r="C72" s="36">
        <v>250</v>
      </c>
      <c r="D72" s="33" t="s">
        <v>213</v>
      </c>
      <c r="E72" s="32"/>
      <c r="F72" s="35" t="s">
        <v>214</v>
      </c>
      <c r="G72" s="36">
        <v>250</v>
      </c>
    </row>
    <row r="73" spans="1:7" ht="231" x14ac:dyDescent="0.25">
      <c r="A73" s="34">
        <v>52</v>
      </c>
      <c r="B73" s="35" t="s">
        <v>215</v>
      </c>
      <c r="C73" s="36">
        <v>280</v>
      </c>
      <c r="D73" s="33" t="s">
        <v>562</v>
      </c>
      <c r="E73" s="32"/>
      <c r="F73" s="35" t="s">
        <v>134</v>
      </c>
      <c r="G73" s="36">
        <v>280</v>
      </c>
    </row>
    <row r="74" spans="1:7" ht="247.5" x14ac:dyDescent="0.25">
      <c r="A74" s="34">
        <v>69</v>
      </c>
      <c r="B74" s="35" t="s">
        <v>216</v>
      </c>
      <c r="C74" s="36">
        <v>200</v>
      </c>
      <c r="D74" s="33" t="s">
        <v>563</v>
      </c>
      <c r="E74" s="32"/>
      <c r="F74" s="35" t="s">
        <v>47</v>
      </c>
      <c r="G74" s="36">
        <v>200</v>
      </c>
    </row>
    <row r="75" spans="1:7" ht="66" x14ac:dyDescent="0.25">
      <c r="A75" s="34">
        <v>89</v>
      </c>
      <c r="B75" s="35" t="s">
        <v>185</v>
      </c>
      <c r="C75" s="36">
        <v>60</v>
      </c>
      <c r="D75" s="33" t="s">
        <v>186</v>
      </c>
      <c r="E75" s="32"/>
      <c r="F75" s="35" t="s">
        <v>180</v>
      </c>
      <c r="G75" s="36">
        <v>90</v>
      </c>
    </row>
    <row r="76" spans="1:7" ht="82.5" x14ac:dyDescent="0.25">
      <c r="A76" s="34">
        <v>90</v>
      </c>
      <c r="B76" s="35" t="s">
        <v>178</v>
      </c>
      <c r="C76" s="36">
        <v>40</v>
      </c>
      <c r="D76" s="33" t="s">
        <v>187</v>
      </c>
      <c r="E76" s="32"/>
      <c r="F76" s="35"/>
      <c r="G76" s="36"/>
    </row>
    <row r="77" spans="1:7" x14ac:dyDescent="0.25">
      <c r="A77" s="34"/>
      <c r="B77" s="35"/>
      <c r="C77" s="36"/>
      <c r="D77" s="33"/>
      <c r="E77" s="37"/>
      <c r="F77" s="42"/>
      <c r="G77" s="36"/>
    </row>
    <row r="78" spans="1:7" x14ac:dyDescent="0.25">
      <c r="A78" s="34"/>
      <c r="B78" s="35"/>
      <c r="C78" s="36"/>
      <c r="D78" s="33"/>
      <c r="E78" s="31"/>
      <c r="F78" s="38"/>
      <c r="G78" s="36"/>
    </row>
    <row r="79" spans="1:7" x14ac:dyDescent="0.25">
      <c r="A79" s="368" t="s">
        <v>41</v>
      </c>
      <c r="B79" s="369"/>
      <c r="C79" s="36">
        <f>SUM(C71:C78)</f>
        <v>930</v>
      </c>
      <c r="D79" s="33"/>
      <c r="E79" s="32"/>
      <c r="F79" s="39" t="s">
        <v>41</v>
      </c>
      <c r="G79" s="36">
        <f>SUM(G71:G78)</f>
        <v>920</v>
      </c>
    </row>
    <row r="80" spans="1:7" x14ac:dyDescent="0.25">
      <c r="A80" s="373" t="s">
        <v>12</v>
      </c>
      <c r="B80" s="374"/>
      <c r="C80" s="375"/>
      <c r="D80" s="33"/>
      <c r="E80" s="32"/>
      <c r="F80" s="373" t="s">
        <v>12</v>
      </c>
      <c r="G80" s="375"/>
    </row>
    <row r="81" spans="1:7" ht="132" x14ac:dyDescent="0.25">
      <c r="A81" s="34">
        <v>85</v>
      </c>
      <c r="B81" s="35" t="s">
        <v>217</v>
      </c>
      <c r="C81" s="36">
        <v>36</v>
      </c>
      <c r="D81" s="33" t="s">
        <v>401</v>
      </c>
      <c r="E81" s="32"/>
      <c r="F81" s="38" t="s">
        <v>429</v>
      </c>
      <c r="G81" s="36">
        <v>30</v>
      </c>
    </row>
    <row r="82" spans="1:7" ht="33" x14ac:dyDescent="0.25">
      <c r="A82" s="34">
        <v>78</v>
      </c>
      <c r="B82" s="35" t="s">
        <v>219</v>
      </c>
      <c r="C82" s="36">
        <v>200</v>
      </c>
      <c r="D82" s="33" t="s">
        <v>396</v>
      </c>
      <c r="E82" s="37"/>
      <c r="F82" s="35" t="s">
        <v>219</v>
      </c>
      <c r="G82" s="36">
        <v>200</v>
      </c>
    </row>
    <row r="83" spans="1:7" ht="33" x14ac:dyDescent="0.25">
      <c r="A83" s="34">
        <v>63</v>
      </c>
      <c r="B83" s="35" t="s">
        <v>220</v>
      </c>
      <c r="C83" s="36">
        <v>120</v>
      </c>
      <c r="D83" s="33" t="s">
        <v>396</v>
      </c>
      <c r="E83" s="41"/>
      <c r="F83" s="35" t="s">
        <v>220</v>
      </c>
      <c r="G83" s="36">
        <v>150</v>
      </c>
    </row>
    <row r="84" spans="1:7" x14ac:dyDescent="0.25">
      <c r="A84" s="368" t="s">
        <v>66</v>
      </c>
      <c r="B84" s="369"/>
      <c r="C84" s="36">
        <f>SUM(C81:C83)</f>
        <v>356</v>
      </c>
      <c r="D84" s="33"/>
      <c r="E84" s="22"/>
      <c r="F84" s="39" t="s">
        <v>66</v>
      </c>
      <c r="G84" s="36">
        <f>SUM(G81:G83)</f>
        <v>380</v>
      </c>
    </row>
    <row r="85" spans="1:7" x14ac:dyDescent="0.25">
      <c r="A85" s="368" t="s">
        <v>221</v>
      </c>
      <c r="B85" s="369"/>
      <c r="C85" s="40">
        <f>C69+C79+C84</f>
        <v>1876</v>
      </c>
      <c r="D85" s="33"/>
      <c r="E85" s="31"/>
      <c r="F85" s="39" t="s">
        <v>221</v>
      </c>
      <c r="G85" s="40">
        <f>G69+G79+G84</f>
        <v>1940</v>
      </c>
    </row>
    <row r="86" spans="1:7" x14ac:dyDescent="0.25">
      <c r="A86" s="376" t="s">
        <v>222</v>
      </c>
      <c r="B86" s="377"/>
      <c r="C86" s="378"/>
      <c r="D86" s="33"/>
      <c r="E86" s="32"/>
      <c r="F86" s="376" t="s">
        <v>222</v>
      </c>
      <c r="G86" s="378"/>
    </row>
    <row r="87" spans="1:7" x14ac:dyDescent="0.25">
      <c r="A87" s="370" t="s">
        <v>82</v>
      </c>
      <c r="B87" s="371"/>
      <c r="C87" s="372"/>
      <c r="D87" s="33"/>
      <c r="E87" s="37"/>
      <c r="F87" s="370" t="s">
        <v>82</v>
      </c>
      <c r="G87" s="372"/>
    </row>
    <row r="88" spans="1:7" ht="148.5" x14ac:dyDescent="0.25">
      <c r="A88" s="34">
        <v>1</v>
      </c>
      <c r="B88" s="35" t="s">
        <v>223</v>
      </c>
      <c r="C88" s="36">
        <v>50</v>
      </c>
      <c r="D88" s="33" t="s">
        <v>402</v>
      </c>
      <c r="E88" s="37"/>
      <c r="F88" s="35"/>
      <c r="G88" s="36"/>
    </row>
    <row r="89" spans="1:7" ht="115.5" x14ac:dyDescent="0.25">
      <c r="A89" s="34">
        <v>38</v>
      </c>
      <c r="B89" s="35" t="s">
        <v>590</v>
      </c>
      <c r="C89" s="36">
        <v>200</v>
      </c>
      <c r="D89" s="33" t="s">
        <v>564</v>
      </c>
      <c r="E89" s="37"/>
      <c r="F89" s="35" t="s">
        <v>611</v>
      </c>
      <c r="G89" s="36">
        <v>170</v>
      </c>
    </row>
    <row r="90" spans="1:7" ht="33" x14ac:dyDescent="0.25">
      <c r="A90" s="34">
        <v>74</v>
      </c>
      <c r="B90" s="35" t="s">
        <v>156</v>
      </c>
      <c r="C90" s="36">
        <v>200</v>
      </c>
      <c r="D90" s="33" t="s">
        <v>396</v>
      </c>
      <c r="E90" s="37"/>
      <c r="F90" s="35" t="s">
        <v>13</v>
      </c>
      <c r="G90" s="36">
        <v>200</v>
      </c>
    </row>
    <row r="91" spans="1:7" ht="33" x14ac:dyDescent="0.25">
      <c r="A91" s="34">
        <v>63</v>
      </c>
      <c r="B91" s="35" t="s">
        <v>224</v>
      </c>
      <c r="C91" s="36">
        <v>150</v>
      </c>
      <c r="D91" s="33" t="s">
        <v>396</v>
      </c>
      <c r="E91" s="37"/>
      <c r="F91" s="35" t="s">
        <v>224</v>
      </c>
      <c r="G91" s="36">
        <v>150</v>
      </c>
    </row>
    <row r="92" spans="1:7" x14ac:dyDescent="0.25">
      <c r="A92" s="34"/>
      <c r="B92" s="35"/>
      <c r="C92" s="36"/>
      <c r="D92" s="33"/>
      <c r="E92" s="31"/>
      <c r="F92" s="35" t="s">
        <v>180</v>
      </c>
      <c r="G92" s="36">
        <v>40</v>
      </c>
    </row>
    <row r="93" spans="1:7" x14ac:dyDescent="0.25">
      <c r="A93" s="34"/>
      <c r="B93" s="35"/>
      <c r="C93" s="36"/>
      <c r="D93" s="33"/>
      <c r="E93" s="32"/>
      <c r="F93" s="38"/>
      <c r="G93" s="36"/>
    </row>
    <row r="94" spans="1:7" x14ac:dyDescent="0.25">
      <c r="A94" s="368" t="s">
        <v>39</v>
      </c>
      <c r="B94" s="369"/>
      <c r="C94" s="36">
        <f>SUM(C88:C93)</f>
        <v>600</v>
      </c>
      <c r="D94" s="33"/>
      <c r="E94" s="32"/>
      <c r="F94" s="39" t="s">
        <v>39</v>
      </c>
      <c r="G94" s="36">
        <f>SUM(G88:G93)</f>
        <v>560</v>
      </c>
    </row>
    <row r="95" spans="1:7" x14ac:dyDescent="0.25">
      <c r="A95" s="370" t="s">
        <v>11</v>
      </c>
      <c r="B95" s="371"/>
      <c r="C95" s="372"/>
      <c r="D95" s="33"/>
      <c r="E95" s="32"/>
      <c r="F95" s="370" t="s">
        <v>11</v>
      </c>
      <c r="G95" s="372"/>
    </row>
    <row r="96" spans="1:7" ht="99" x14ac:dyDescent="0.25">
      <c r="A96" s="34">
        <v>17</v>
      </c>
      <c r="B96" s="35" t="s">
        <v>225</v>
      </c>
      <c r="C96" s="36">
        <v>100</v>
      </c>
      <c r="D96" s="33" t="s">
        <v>403</v>
      </c>
      <c r="E96" s="32"/>
      <c r="F96" s="35" t="s">
        <v>126</v>
      </c>
      <c r="G96" s="36">
        <v>100</v>
      </c>
    </row>
    <row r="97" spans="1:7" ht="247.5" x14ac:dyDescent="0.25">
      <c r="A97" s="34">
        <v>22</v>
      </c>
      <c r="B97" s="35" t="s">
        <v>591</v>
      </c>
      <c r="C97" s="36">
        <v>285</v>
      </c>
      <c r="D97" s="33" t="s">
        <v>565</v>
      </c>
      <c r="E97" s="32"/>
      <c r="F97" s="35" t="s">
        <v>607</v>
      </c>
      <c r="G97" s="36">
        <v>260</v>
      </c>
    </row>
    <row r="98" spans="1:7" ht="231" x14ac:dyDescent="0.25">
      <c r="A98" s="34">
        <v>42</v>
      </c>
      <c r="B98" s="35" t="s">
        <v>226</v>
      </c>
      <c r="C98" s="36">
        <v>120</v>
      </c>
      <c r="D98" s="33" t="s">
        <v>566</v>
      </c>
      <c r="E98" s="32"/>
      <c r="F98" s="35" t="s">
        <v>612</v>
      </c>
      <c r="G98" s="36">
        <v>120</v>
      </c>
    </row>
    <row r="99" spans="1:7" ht="33" x14ac:dyDescent="0.25">
      <c r="A99" s="34">
        <v>60</v>
      </c>
      <c r="B99" s="35" t="s">
        <v>227</v>
      </c>
      <c r="C99" s="36">
        <v>200</v>
      </c>
      <c r="D99" s="33" t="s">
        <v>396</v>
      </c>
      <c r="E99" s="32"/>
      <c r="F99" s="35" t="s">
        <v>129</v>
      </c>
      <c r="G99" s="36">
        <v>180</v>
      </c>
    </row>
    <row r="100" spans="1:7" ht="99" x14ac:dyDescent="0.25">
      <c r="A100" s="34">
        <v>83</v>
      </c>
      <c r="B100" s="35" t="s">
        <v>228</v>
      </c>
      <c r="C100" s="36">
        <v>200</v>
      </c>
      <c r="D100" s="33" t="s">
        <v>404</v>
      </c>
      <c r="E100" s="32"/>
      <c r="F100" s="35" t="s">
        <v>51</v>
      </c>
      <c r="G100" s="36">
        <v>200</v>
      </c>
    </row>
    <row r="101" spans="1:7" ht="66" x14ac:dyDescent="0.25">
      <c r="A101" s="34">
        <v>89</v>
      </c>
      <c r="B101" s="35" t="s">
        <v>185</v>
      </c>
      <c r="C101" s="36">
        <v>80</v>
      </c>
      <c r="D101" s="33" t="s">
        <v>186</v>
      </c>
      <c r="E101" s="37"/>
      <c r="F101" s="35" t="s">
        <v>180</v>
      </c>
      <c r="G101" s="36">
        <v>90</v>
      </c>
    </row>
    <row r="102" spans="1:7" ht="82.5" x14ac:dyDescent="0.25">
      <c r="A102" s="34">
        <v>90</v>
      </c>
      <c r="B102" s="35" t="s">
        <v>178</v>
      </c>
      <c r="C102" s="36">
        <v>40</v>
      </c>
      <c r="D102" s="33" t="s">
        <v>229</v>
      </c>
      <c r="E102" s="31"/>
      <c r="F102" s="35"/>
      <c r="G102" s="36"/>
    </row>
    <row r="103" spans="1:7" x14ac:dyDescent="0.25">
      <c r="A103" s="34"/>
      <c r="B103" s="35"/>
      <c r="C103" s="36"/>
      <c r="D103" s="33"/>
      <c r="E103" s="32"/>
      <c r="F103" s="38"/>
      <c r="G103" s="36"/>
    </row>
    <row r="104" spans="1:7" x14ac:dyDescent="0.25">
      <c r="A104" s="368" t="s">
        <v>41</v>
      </c>
      <c r="B104" s="369"/>
      <c r="C104" s="36">
        <f>SUM(C96:C103)</f>
        <v>1025</v>
      </c>
      <c r="D104" s="33"/>
      <c r="E104" s="32"/>
      <c r="F104" s="39" t="s">
        <v>41</v>
      </c>
      <c r="G104" s="36">
        <f>SUM(G96:G103)</f>
        <v>950</v>
      </c>
    </row>
    <row r="105" spans="1:7" x14ac:dyDescent="0.25">
      <c r="A105" s="373" t="s">
        <v>12</v>
      </c>
      <c r="B105" s="374"/>
      <c r="C105" s="375"/>
      <c r="D105" s="33"/>
      <c r="E105" s="32"/>
      <c r="F105" s="373" t="s">
        <v>12</v>
      </c>
      <c r="G105" s="375"/>
    </row>
    <row r="106" spans="1:7" ht="132" x14ac:dyDescent="0.25">
      <c r="A106" s="34">
        <v>92</v>
      </c>
      <c r="B106" s="35" t="s">
        <v>230</v>
      </c>
      <c r="C106" s="36">
        <v>50</v>
      </c>
      <c r="D106" s="33" t="s">
        <v>401</v>
      </c>
      <c r="E106" s="37"/>
      <c r="F106" s="38" t="s">
        <v>428</v>
      </c>
      <c r="G106" s="36">
        <v>30</v>
      </c>
    </row>
    <row r="107" spans="1:7" ht="33" x14ac:dyDescent="0.25">
      <c r="A107" s="34">
        <v>71</v>
      </c>
      <c r="B107" s="35" t="s">
        <v>202</v>
      </c>
      <c r="C107" s="36">
        <v>200</v>
      </c>
      <c r="D107" s="33" t="s">
        <v>396</v>
      </c>
      <c r="E107" s="41"/>
      <c r="F107" s="35" t="s">
        <v>231</v>
      </c>
      <c r="G107" s="36">
        <v>200</v>
      </c>
    </row>
    <row r="108" spans="1:7" ht="82.5" x14ac:dyDescent="0.25">
      <c r="A108" s="34">
        <v>79</v>
      </c>
      <c r="B108" s="35" t="s">
        <v>204</v>
      </c>
      <c r="C108" s="36">
        <v>200</v>
      </c>
      <c r="D108" s="33" t="s">
        <v>232</v>
      </c>
      <c r="E108" s="22"/>
      <c r="F108" s="35" t="s">
        <v>44</v>
      </c>
      <c r="G108" s="36">
        <v>150</v>
      </c>
    </row>
    <row r="109" spans="1:7" x14ac:dyDescent="0.25">
      <c r="A109" s="368" t="s">
        <v>66</v>
      </c>
      <c r="B109" s="369"/>
      <c r="C109" s="36">
        <f>SUM(C106:C108)</f>
        <v>450</v>
      </c>
      <c r="D109" s="33"/>
      <c r="E109" s="31"/>
      <c r="F109" s="39" t="s">
        <v>66</v>
      </c>
      <c r="G109" s="36">
        <f>SUM(G106:G108)</f>
        <v>380</v>
      </c>
    </row>
    <row r="110" spans="1:7" x14ac:dyDescent="0.25">
      <c r="A110" s="368" t="s">
        <v>162</v>
      </c>
      <c r="B110" s="369"/>
      <c r="C110" s="40">
        <f>C94+C104+C109</f>
        <v>2075</v>
      </c>
      <c r="D110" s="33"/>
      <c r="E110" s="32"/>
      <c r="F110" s="39" t="s">
        <v>162</v>
      </c>
      <c r="G110" s="40">
        <f>G94+G104+G109</f>
        <v>1890</v>
      </c>
    </row>
    <row r="111" spans="1:7" x14ac:dyDescent="0.25">
      <c r="A111" s="376" t="s">
        <v>233</v>
      </c>
      <c r="B111" s="377"/>
      <c r="C111" s="378"/>
      <c r="D111" s="33"/>
      <c r="E111" s="37"/>
      <c r="F111" s="376" t="s">
        <v>233</v>
      </c>
      <c r="G111" s="378"/>
    </row>
    <row r="112" spans="1:7" x14ac:dyDescent="0.25">
      <c r="A112" s="370" t="s">
        <v>82</v>
      </c>
      <c r="B112" s="371"/>
      <c r="C112" s="372"/>
      <c r="D112" s="33"/>
      <c r="E112" s="37"/>
      <c r="F112" s="370" t="s">
        <v>82</v>
      </c>
      <c r="G112" s="372"/>
    </row>
    <row r="113" spans="1:7" ht="181.5" x14ac:dyDescent="0.25">
      <c r="A113" s="34">
        <v>2</v>
      </c>
      <c r="B113" s="35" t="s">
        <v>234</v>
      </c>
      <c r="C113" s="36">
        <v>70</v>
      </c>
      <c r="D113" s="33" t="s">
        <v>405</v>
      </c>
      <c r="E113" s="37"/>
      <c r="F113" s="35" t="s">
        <v>37</v>
      </c>
      <c r="G113" s="36">
        <v>20</v>
      </c>
    </row>
    <row r="114" spans="1:7" ht="165" x14ac:dyDescent="0.25">
      <c r="A114" s="34">
        <v>31</v>
      </c>
      <c r="B114" s="35" t="s">
        <v>592</v>
      </c>
      <c r="C114" s="36">
        <v>255</v>
      </c>
      <c r="D114" s="33" t="s">
        <v>406</v>
      </c>
      <c r="E114" s="37"/>
      <c r="F114" s="35" t="s">
        <v>235</v>
      </c>
      <c r="G114" s="36">
        <v>250</v>
      </c>
    </row>
    <row r="115" spans="1:7" x14ac:dyDescent="0.25">
      <c r="A115" s="34"/>
      <c r="B115" s="35"/>
      <c r="C115" s="36"/>
      <c r="D115" s="33"/>
      <c r="E115" s="37"/>
      <c r="F115" s="35" t="s">
        <v>67</v>
      </c>
      <c r="G115" s="36">
        <v>40</v>
      </c>
    </row>
    <row r="116" spans="1:7" ht="33" x14ac:dyDescent="0.25">
      <c r="A116" s="34">
        <v>73</v>
      </c>
      <c r="B116" s="35" t="s">
        <v>176</v>
      </c>
      <c r="C116" s="36">
        <v>212</v>
      </c>
      <c r="D116" s="33" t="s">
        <v>396</v>
      </c>
      <c r="E116" s="31"/>
      <c r="F116" s="35" t="s">
        <v>10</v>
      </c>
      <c r="G116" s="36">
        <v>200</v>
      </c>
    </row>
    <row r="117" spans="1:7" ht="66" x14ac:dyDescent="0.25">
      <c r="A117" s="34">
        <v>89</v>
      </c>
      <c r="B117" s="35" t="s">
        <v>185</v>
      </c>
      <c r="C117" s="36">
        <v>60</v>
      </c>
      <c r="D117" s="33" t="s">
        <v>236</v>
      </c>
      <c r="E117" s="32"/>
      <c r="F117" s="35" t="s">
        <v>180</v>
      </c>
      <c r="G117" s="36">
        <v>50</v>
      </c>
    </row>
    <row r="118" spans="1:7" ht="82.5" x14ac:dyDescent="0.25">
      <c r="A118" s="34">
        <v>90</v>
      </c>
      <c r="B118" s="35" t="s">
        <v>178</v>
      </c>
      <c r="C118" s="36">
        <v>30</v>
      </c>
      <c r="D118" s="33" t="s">
        <v>229</v>
      </c>
      <c r="E118" s="32"/>
      <c r="F118" s="35"/>
      <c r="G118" s="36"/>
    </row>
    <row r="119" spans="1:7" x14ac:dyDescent="0.25">
      <c r="A119" s="34"/>
      <c r="B119" s="35"/>
      <c r="C119" s="36"/>
      <c r="D119" s="33"/>
      <c r="E119" s="32"/>
      <c r="F119" s="38"/>
      <c r="G119" s="36"/>
    </row>
    <row r="120" spans="1:7" x14ac:dyDescent="0.25">
      <c r="A120" s="368" t="s">
        <v>39</v>
      </c>
      <c r="B120" s="369"/>
      <c r="C120" s="36">
        <f>SUM(C113:C119)</f>
        <v>627</v>
      </c>
      <c r="D120" s="33"/>
      <c r="E120" s="32"/>
      <c r="F120" s="39" t="s">
        <v>39</v>
      </c>
      <c r="G120" s="36">
        <f>SUM(G113:G119)</f>
        <v>560</v>
      </c>
    </row>
    <row r="121" spans="1:7" x14ac:dyDescent="0.25">
      <c r="A121" s="370" t="s">
        <v>11</v>
      </c>
      <c r="B121" s="371"/>
      <c r="C121" s="372"/>
      <c r="D121" s="33"/>
      <c r="E121" s="32"/>
      <c r="F121" s="370" t="s">
        <v>11</v>
      </c>
      <c r="G121" s="372"/>
    </row>
    <row r="122" spans="1:7" ht="33" x14ac:dyDescent="0.25">
      <c r="A122" s="34">
        <v>9</v>
      </c>
      <c r="B122" s="35" t="s">
        <v>127</v>
      </c>
      <c r="C122" s="36">
        <v>100</v>
      </c>
      <c r="D122" s="33" t="s">
        <v>396</v>
      </c>
      <c r="E122" s="32"/>
      <c r="F122" s="35" t="s">
        <v>127</v>
      </c>
      <c r="G122" s="36">
        <v>100</v>
      </c>
    </row>
    <row r="123" spans="1:7" ht="231" x14ac:dyDescent="0.25">
      <c r="A123" s="34">
        <v>24</v>
      </c>
      <c r="B123" s="35" t="s">
        <v>593</v>
      </c>
      <c r="C123" s="36">
        <v>260</v>
      </c>
      <c r="D123" s="33" t="s">
        <v>567</v>
      </c>
      <c r="E123" s="32"/>
      <c r="F123" s="35" t="s">
        <v>237</v>
      </c>
      <c r="G123" s="36">
        <v>250</v>
      </c>
    </row>
    <row r="124" spans="1:7" ht="247.5" x14ac:dyDescent="0.25">
      <c r="A124" s="34">
        <v>46</v>
      </c>
      <c r="B124" s="35" t="s">
        <v>238</v>
      </c>
      <c r="C124" s="36">
        <v>120</v>
      </c>
      <c r="D124" s="33" t="s">
        <v>568</v>
      </c>
      <c r="E124" s="32"/>
      <c r="F124" s="35" t="s">
        <v>208</v>
      </c>
      <c r="G124" s="36">
        <v>100</v>
      </c>
    </row>
    <row r="125" spans="1:7" ht="33" x14ac:dyDescent="0.25">
      <c r="A125" s="34">
        <v>56</v>
      </c>
      <c r="B125" s="35" t="s">
        <v>239</v>
      </c>
      <c r="C125" s="36">
        <v>200</v>
      </c>
      <c r="D125" s="33" t="s">
        <v>396</v>
      </c>
      <c r="E125" s="37"/>
      <c r="F125" s="35" t="s">
        <v>239</v>
      </c>
      <c r="G125" s="36">
        <v>180</v>
      </c>
    </row>
    <row r="126" spans="1:7" ht="247.5" x14ac:dyDescent="0.25">
      <c r="A126" s="34">
        <v>68</v>
      </c>
      <c r="B126" s="35" t="s">
        <v>240</v>
      </c>
      <c r="C126" s="36">
        <v>200</v>
      </c>
      <c r="D126" s="33" t="s">
        <v>569</v>
      </c>
      <c r="E126" s="31"/>
      <c r="F126" s="35" t="s">
        <v>241</v>
      </c>
      <c r="G126" s="36">
        <v>200</v>
      </c>
    </row>
    <row r="127" spans="1:7" ht="66" x14ac:dyDescent="0.25">
      <c r="A127" s="34">
        <v>89</v>
      </c>
      <c r="B127" s="35" t="s">
        <v>185</v>
      </c>
      <c r="C127" s="36">
        <v>30</v>
      </c>
      <c r="D127" s="33" t="s">
        <v>186</v>
      </c>
      <c r="E127" s="32"/>
      <c r="F127" s="35" t="s">
        <v>180</v>
      </c>
      <c r="G127" s="36">
        <v>80</v>
      </c>
    </row>
    <row r="128" spans="1:7" ht="82.5" x14ac:dyDescent="0.25">
      <c r="A128" s="34">
        <v>90</v>
      </c>
      <c r="B128" s="35" t="s">
        <v>178</v>
      </c>
      <c r="C128" s="36">
        <v>30</v>
      </c>
      <c r="D128" s="33" t="s">
        <v>229</v>
      </c>
      <c r="E128" s="32"/>
      <c r="F128" s="35"/>
      <c r="G128" s="36"/>
    </row>
    <row r="129" spans="1:7" x14ac:dyDescent="0.25">
      <c r="A129" s="368" t="s">
        <v>41</v>
      </c>
      <c r="B129" s="369"/>
      <c r="C129" s="36">
        <f>SUM(C122:C128)</f>
        <v>940</v>
      </c>
      <c r="D129" s="33"/>
      <c r="E129" s="32"/>
      <c r="F129" s="39" t="s">
        <v>41</v>
      </c>
      <c r="G129" s="36">
        <f>SUM(G122:G128)</f>
        <v>910</v>
      </c>
    </row>
    <row r="130" spans="1:7" x14ac:dyDescent="0.25">
      <c r="A130" s="373" t="s">
        <v>12</v>
      </c>
      <c r="B130" s="374"/>
      <c r="C130" s="375"/>
      <c r="D130" s="33"/>
      <c r="E130" s="37"/>
      <c r="F130" s="373" t="s">
        <v>12</v>
      </c>
      <c r="G130" s="375"/>
    </row>
    <row r="131" spans="1:7" ht="33" x14ac:dyDescent="0.25">
      <c r="A131" s="34">
        <v>63</v>
      </c>
      <c r="B131" s="35" t="s">
        <v>195</v>
      </c>
      <c r="C131" s="36">
        <v>110</v>
      </c>
      <c r="D131" s="33" t="s">
        <v>396</v>
      </c>
      <c r="E131" s="41"/>
      <c r="F131" s="38" t="s">
        <v>426</v>
      </c>
      <c r="G131" s="36">
        <v>30</v>
      </c>
    </row>
    <row r="132" spans="1:7" ht="132" x14ac:dyDescent="0.25">
      <c r="A132" s="34">
        <v>93</v>
      </c>
      <c r="B132" s="35" t="s">
        <v>242</v>
      </c>
      <c r="C132" s="36">
        <v>40</v>
      </c>
      <c r="D132" s="33" t="s">
        <v>401</v>
      </c>
      <c r="E132" s="22"/>
      <c r="F132" s="35" t="s">
        <v>195</v>
      </c>
      <c r="G132" s="36">
        <v>150</v>
      </c>
    </row>
    <row r="133" spans="1:7" ht="33" x14ac:dyDescent="0.25">
      <c r="A133" s="34">
        <v>78</v>
      </c>
      <c r="B133" s="35" t="s">
        <v>189</v>
      </c>
      <c r="C133" s="36">
        <v>200</v>
      </c>
      <c r="D133" s="33" t="s">
        <v>396</v>
      </c>
      <c r="E133" s="31"/>
      <c r="F133" s="35" t="s">
        <v>189</v>
      </c>
      <c r="G133" s="36">
        <v>200</v>
      </c>
    </row>
    <row r="134" spans="1:7" x14ac:dyDescent="0.25">
      <c r="A134" s="368" t="s">
        <v>66</v>
      </c>
      <c r="B134" s="369"/>
      <c r="C134" s="36">
        <f>SUM(C131:C133)</f>
        <v>350</v>
      </c>
      <c r="D134" s="33"/>
      <c r="E134" s="32"/>
      <c r="F134" s="39" t="s">
        <v>66</v>
      </c>
      <c r="G134" s="36">
        <f>SUM(G131:G133)</f>
        <v>380</v>
      </c>
    </row>
    <row r="135" spans="1:7" x14ac:dyDescent="0.25">
      <c r="A135" s="368" t="s">
        <v>243</v>
      </c>
      <c r="B135" s="369"/>
      <c r="C135" s="40">
        <f>C120+C129+C134</f>
        <v>1917</v>
      </c>
      <c r="D135" s="33"/>
      <c r="E135" s="32"/>
      <c r="F135" s="39" t="s">
        <v>243</v>
      </c>
      <c r="G135" s="40">
        <f>G120+G129+G134</f>
        <v>1850</v>
      </c>
    </row>
    <row r="136" spans="1:7" x14ac:dyDescent="0.25">
      <c r="A136" s="376" t="s">
        <v>244</v>
      </c>
      <c r="B136" s="377"/>
      <c r="C136" s="378"/>
      <c r="D136" s="33"/>
      <c r="E136" s="31"/>
      <c r="F136" s="376" t="s">
        <v>245</v>
      </c>
      <c r="G136" s="378"/>
    </row>
    <row r="137" spans="1:7" x14ac:dyDescent="0.25">
      <c r="A137" s="370" t="s">
        <v>82</v>
      </c>
      <c r="B137" s="371"/>
      <c r="C137" s="372"/>
      <c r="D137" s="33"/>
      <c r="E137" s="31"/>
      <c r="F137" s="370" t="s">
        <v>82</v>
      </c>
      <c r="G137" s="372"/>
    </row>
    <row r="138" spans="1:7" ht="33" x14ac:dyDescent="0.25">
      <c r="A138" s="34">
        <v>18</v>
      </c>
      <c r="B138" s="35" t="s">
        <v>155</v>
      </c>
      <c r="C138" s="36">
        <v>100</v>
      </c>
      <c r="D138" s="33" t="s">
        <v>396</v>
      </c>
      <c r="E138" s="31"/>
      <c r="F138" s="35" t="s">
        <v>155</v>
      </c>
      <c r="G138" s="36">
        <v>100</v>
      </c>
    </row>
    <row r="139" spans="1:7" ht="148.5" x14ac:dyDescent="0.25">
      <c r="A139" s="34">
        <v>44</v>
      </c>
      <c r="B139" s="35" t="s">
        <v>246</v>
      </c>
      <c r="C139" s="36">
        <v>105</v>
      </c>
      <c r="D139" s="33" t="s">
        <v>570</v>
      </c>
      <c r="E139" s="31"/>
      <c r="F139" s="35" t="s">
        <v>247</v>
      </c>
      <c r="G139" s="36">
        <v>105</v>
      </c>
    </row>
    <row r="140" spans="1:7" ht="33" x14ac:dyDescent="0.25">
      <c r="A140" s="34">
        <v>59</v>
      </c>
      <c r="B140" s="35" t="s">
        <v>248</v>
      </c>
      <c r="C140" s="36">
        <v>180</v>
      </c>
      <c r="D140" s="33" t="s">
        <v>396</v>
      </c>
      <c r="E140" s="32"/>
      <c r="F140" s="35" t="s">
        <v>248</v>
      </c>
      <c r="G140" s="36">
        <v>180</v>
      </c>
    </row>
    <row r="141" spans="1:7" ht="33" x14ac:dyDescent="0.25">
      <c r="A141" s="34">
        <v>63</v>
      </c>
      <c r="B141" s="35" t="s">
        <v>249</v>
      </c>
      <c r="C141" s="36">
        <v>100</v>
      </c>
      <c r="D141" s="33" t="s">
        <v>396</v>
      </c>
      <c r="E141" s="32"/>
      <c r="F141" s="35" t="s">
        <v>249</v>
      </c>
      <c r="G141" s="36">
        <v>100</v>
      </c>
    </row>
    <row r="142" spans="1:7" ht="82.5" x14ac:dyDescent="0.25">
      <c r="A142" s="34">
        <v>77</v>
      </c>
      <c r="B142" s="35" t="s">
        <v>250</v>
      </c>
      <c r="C142" s="36">
        <v>200</v>
      </c>
      <c r="D142" s="33" t="s">
        <v>407</v>
      </c>
      <c r="E142" s="32"/>
      <c r="F142" s="35" t="s">
        <v>46</v>
      </c>
      <c r="G142" s="36">
        <v>200</v>
      </c>
    </row>
    <row r="143" spans="1:7" ht="66" x14ac:dyDescent="0.25">
      <c r="A143" s="34">
        <v>89</v>
      </c>
      <c r="B143" s="35" t="s">
        <v>185</v>
      </c>
      <c r="C143" s="36">
        <v>50</v>
      </c>
      <c r="D143" s="33" t="s">
        <v>186</v>
      </c>
      <c r="E143" s="32"/>
      <c r="F143" s="35"/>
      <c r="G143" s="36"/>
    </row>
    <row r="144" spans="1:7" ht="82.5" x14ac:dyDescent="0.25">
      <c r="A144" s="34">
        <v>90</v>
      </c>
      <c r="B144" s="35" t="s">
        <v>178</v>
      </c>
      <c r="C144" s="36">
        <v>30</v>
      </c>
      <c r="D144" s="33" t="s">
        <v>229</v>
      </c>
      <c r="E144" s="32"/>
      <c r="F144" s="35" t="s">
        <v>180</v>
      </c>
      <c r="G144" s="36">
        <v>50</v>
      </c>
    </row>
    <row r="145" spans="1:7" x14ac:dyDescent="0.25">
      <c r="A145" s="368" t="s">
        <v>39</v>
      </c>
      <c r="B145" s="369"/>
      <c r="C145" s="36">
        <f>SUM(C138:C144)</f>
        <v>765</v>
      </c>
      <c r="D145" s="33"/>
      <c r="E145" s="32"/>
      <c r="F145" s="39" t="s">
        <v>39</v>
      </c>
      <c r="G145" s="36">
        <f>SUM(G138:G144)</f>
        <v>735</v>
      </c>
    </row>
    <row r="146" spans="1:7" x14ac:dyDescent="0.25">
      <c r="A146" s="370" t="s">
        <v>11</v>
      </c>
      <c r="B146" s="371"/>
      <c r="C146" s="372"/>
      <c r="D146" s="33"/>
      <c r="E146" s="37"/>
      <c r="F146" s="370" t="s">
        <v>11</v>
      </c>
      <c r="G146" s="372"/>
    </row>
    <row r="147" spans="1:7" ht="33" x14ac:dyDescent="0.25">
      <c r="A147" s="34">
        <v>4</v>
      </c>
      <c r="B147" s="35" t="s">
        <v>252</v>
      </c>
      <c r="C147" s="36">
        <v>100</v>
      </c>
      <c r="D147" s="33" t="s">
        <v>396</v>
      </c>
      <c r="E147" s="31"/>
      <c r="F147" s="35" t="s">
        <v>252</v>
      </c>
      <c r="G147" s="36">
        <v>100</v>
      </c>
    </row>
    <row r="148" spans="1:7" ht="33" x14ac:dyDescent="0.25">
      <c r="A148" s="34">
        <v>19</v>
      </c>
      <c r="B148" s="35" t="s">
        <v>594</v>
      </c>
      <c r="C148" s="36">
        <v>260</v>
      </c>
      <c r="D148" s="33" t="s">
        <v>396</v>
      </c>
      <c r="E148" s="32"/>
      <c r="F148" s="35" t="s">
        <v>594</v>
      </c>
      <c r="G148" s="36">
        <v>260</v>
      </c>
    </row>
    <row r="149" spans="1:7" ht="247.5" x14ac:dyDescent="0.25">
      <c r="A149" s="34">
        <v>49</v>
      </c>
      <c r="B149" s="35" t="s">
        <v>595</v>
      </c>
      <c r="C149" s="36">
        <v>120</v>
      </c>
      <c r="D149" s="33" t="s">
        <v>571</v>
      </c>
      <c r="E149" s="32"/>
      <c r="F149" s="35" t="s">
        <v>253</v>
      </c>
      <c r="G149" s="36">
        <v>100</v>
      </c>
    </row>
    <row r="150" spans="1:7" ht="33" x14ac:dyDescent="0.25">
      <c r="A150" s="34">
        <v>55</v>
      </c>
      <c r="B150" s="35" t="s">
        <v>254</v>
      </c>
      <c r="C150" s="36">
        <v>200</v>
      </c>
      <c r="D150" s="33" t="s">
        <v>396</v>
      </c>
      <c r="E150" s="32"/>
      <c r="F150" s="35" t="s">
        <v>254</v>
      </c>
      <c r="G150" s="36">
        <v>180</v>
      </c>
    </row>
    <row r="151" spans="1:7" ht="33" x14ac:dyDescent="0.25">
      <c r="A151" s="34">
        <v>64</v>
      </c>
      <c r="B151" s="35" t="s">
        <v>171</v>
      </c>
      <c r="C151" s="36">
        <v>200</v>
      </c>
      <c r="D151" s="33" t="s">
        <v>396</v>
      </c>
      <c r="E151" s="37"/>
      <c r="F151" s="35" t="s">
        <v>255</v>
      </c>
      <c r="G151" s="36">
        <v>200</v>
      </c>
    </row>
    <row r="152" spans="1:7" ht="66" x14ac:dyDescent="0.25">
      <c r="A152" s="34">
        <v>89</v>
      </c>
      <c r="B152" s="35" t="s">
        <v>185</v>
      </c>
      <c r="C152" s="36">
        <v>60</v>
      </c>
      <c r="D152" s="33" t="s">
        <v>186</v>
      </c>
      <c r="E152" s="41"/>
      <c r="F152" s="35" t="s">
        <v>180</v>
      </c>
      <c r="G152" s="36">
        <v>90</v>
      </c>
    </row>
    <row r="153" spans="1:7" ht="82.5" x14ac:dyDescent="0.25">
      <c r="A153" s="34">
        <v>90</v>
      </c>
      <c r="B153" s="35" t="s">
        <v>178</v>
      </c>
      <c r="C153" s="36">
        <v>50</v>
      </c>
      <c r="D153" s="33" t="s">
        <v>229</v>
      </c>
      <c r="E153" s="22"/>
      <c r="F153" s="35"/>
      <c r="G153" s="36"/>
    </row>
    <row r="154" spans="1:7" ht="82.5" x14ac:dyDescent="0.25">
      <c r="A154" s="34">
        <v>96</v>
      </c>
      <c r="B154" s="35" t="s">
        <v>256</v>
      </c>
      <c r="C154" s="36">
        <v>20</v>
      </c>
      <c r="D154" s="33" t="s">
        <v>257</v>
      </c>
      <c r="E154" s="44"/>
      <c r="F154" s="35"/>
      <c r="G154" s="36"/>
    </row>
    <row r="155" spans="1:7" x14ac:dyDescent="0.25">
      <c r="A155" s="368" t="s">
        <v>41</v>
      </c>
      <c r="B155" s="369"/>
      <c r="C155" s="36">
        <f>SUM(C147:C154)</f>
        <v>1010</v>
      </c>
      <c r="D155" s="33"/>
      <c r="E155" s="32"/>
      <c r="F155" s="39" t="s">
        <v>41</v>
      </c>
      <c r="G155" s="36">
        <f>SUM(G147:G154)</f>
        <v>930</v>
      </c>
    </row>
    <row r="156" spans="1:7" x14ac:dyDescent="0.25">
      <c r="A156" s="373" t="s">
        <v>12</v>
      </c>
      <c r="B156" s="374"/>
      <c r="C156" s="375"/>
      <c r="D156" s="33"/>
      <c r="E156" s="32"/>
      <c r="F156" s="373" t="s">
        <v>12</v>
      </c>
      <c r="G156" s="375"/>
    </row>
    <row r="157" spans="1:7" ht="132" x14ac:dyDescent="0.25">
      <c r="A157" s="34">
        <v>87</v>
      </c>
      <c r="B157" s="35" t="s">
        <v>169</v>
      </c>
      <c r="C157" s="36">
        <v>36</v>
      </c>
      <c r="D157" s="33" t="s">
        <v>401</v>
      </c>
      <c r="E157" s="32"/>
      <c r="F157" s="38" t="s">
        <v>429</v>
      </c>
      <c r="G157" s="36">
        <v>30</v>
      </c>
    </row>
    <row r="158" spans="1:7" ht="33" x14ac:dyDescent="0.25">
      <c r="A158" s="34">
        <v>71</v>
      </c>
      <c r="B158" s="35" t="s">
        <v>202</v>
      </c>
      <c r="C158" s="36">
        <v>205</v>
      </c>
      <c r="D158" s="33" t="s">
        <v>396</v>
      </c>
      <c r="E158" s="32"/>
      <c r="F158" s="38" t="s">
        <v>231</v>
      </c>
      <c r="G158" s="36">
        <v>200</v>
      </c>
    </row>
    <row r="159" spans="1:7" ht="115.5" x14ac:dyDescent="0.25">
      <c r="A159" s="34">
        <v>79</v>
      </c>
      <c r="B159" s="35" t="s">
        <v>258</v>
      </c>
      <c r="C159" s="36">
        <v>200</v>
      </c>
      <c r="D159" s="33" t="s">
        <v>408</v>
      </c>
      <c r="E159" s="32"/>
      <c r="F159" s="38" t="s">
        <v>38</v>
      </c>
      <c r="G159" s="36">
        <v>150</v>
      </c>
    </row>
    <row r="160" spans="1:7" x14ac:dyDescent="0.25">
      <c r="A160" s="368" t="s">
        <v>66</v>
      </c>
      <c r="B160" s="369"/>
      <c r="C160" s="36">
        <f>SUM(C157:C159)</f>
        <v>441</v>
      </c>
      <c r="D160" s="33"/>
      <c r="E160" s="32"/>
      <c r="F160" s="39" t="s">
        <v>66</v>
      </c>
      <c r="G160" s="36">
        <f>SUM(G157:G159)</f>
        <v>380</v>
      </c>
    </row>
    <row r="161" spans="1:7" x14ac:dyDescent="0.25">
      <c r="A161" s="368" t="s">
        <v>259</v>
      </c>
      <c r="B161" s="369"/>
      <c r="C161" s="40">
        <f>C145+C155+C160</f>
        <v>2216</v>
      </c>
      <c r="D161" s="33"/>
      <c r="E161" s="37"/>
      <c r="F161" s="39" t="s">
        <v>259</v>
      </c>
      <c r="G161" s="40">
        <f>G145+G155+G160</f>
        <v>2045</v>
      </c>
    </row>
    <row r="162" spans="1:7" x14ac:dyDescent="0.25">
      <c r="A162" s="376" t="s">
        <v>260</v>
      </c>
      <c r="B162" s="377"/>
      <c r="C162" s="378"/>
      <c r="D162" s="33"/>
      <c r="E162" s="32"/>
      <c r="F162" s="376" t="s">
        <v>260</v>
      </c>
      <c r="G162" s="378"/>
    </row>
    <row r="163" spans="1:7" x14ac:dyDescent="0.25">
      <c r="A163" s="370" t="s">
        <v>82</v>
      </c>
      <c r="B163" s="371"/>
      <c r="C163" s="372"/>
      <c r="D163" s="33"/>
      <c r="E163" s="32"/>
      <c r="F163" s="370" t="s">
        <v>82</v>
      </c>
      <c r="G163" s="372"/>
    </row>
    <row r="164" spans="1:7" ht="82.5" x14ac:dyDescent="0.25">
      <c r="A164" s="34">
        <v>3</v>
      </c>
      <c r="B164" s="35" t="s">
        <v>261</v>
      </c>
      <c r="C164" s="36">
        <v>70</v>
      </c>
      <c r="D164" s="33" t="s">
        <v>262</v>
      </c>
      <c r="E164" s="32"/>
      <c r="F164" s="35" t="s">
        <v>36</v>
      </c>
      <c r="G164" s="36">
        <v>10</v>
      </c>
    </row>
    <row r="165" spans="1:7" ht="33" x14ac:dyDescent="0.25">
      <c r="A165" s="34">
        <v>16</v>
      </c>
      <c r="B165" s="35" t="s">
        <v>263</v>
      </c>
      <c r="C165" s="36">
        <v>100</v>
      </c>
      <c r="D165" s="33" t="s">
        <v>396</v>
      </c>
      <c r="E165" s="32"/>
      <c r="F165" s="35" t="s">
        <v>263</v>
      </c>
      <c r="G165" s="36">
        <v>100</v>
      </c>
    </row>
    <row r="166" spans="1:7" ht="33" x14ac:dyDescent="0.25">
      <c r="A166" s="34">
        <v>36</v>
      </c>
      <c r="B166" s="35" t="s">
        <v>264</v>
      </c>
      <c r="C166" s="36">
        <v>155</v>
      </c>
      <c r="D166" s="33" t="s">
        <v>396</v>
      </c>
      <c r="E166" s="32"/>
      <c r="F166" s="35" t="s">
        <v>170</v>
      </c>
      <c r="G166" s="36">
        <v>170</v>
      </c>
    </row>
    <row r="167" spans="1:7" ht="82.5" x14ac:dyDescent="0.25">
      <c r="A167" s="34">
        <v>75</v>
      </c>
      <c r="B167" s="35" t="s">
        <v>209</v>
      </c>
      <c r="C167" s="36">
        <v>200</v>
      </c>
      <c r="D167" s="33" t="s">
        <v>265</v>
      </c>
      <c r="E167" s="32"/>
      <c r="F167" s="35" t="s">
        <v>231</v>
      </c>
      <c r="G167" s="36">
        <v>200</v>
      </c>
    </row>
    <row r="168" spans="1:7" ht="82.5" x14ac:dyDescent="0.25">
      <c r="A168" s="34">
        <v>90</v>
      </c>
      <c r="B168" s="35" t="s">
        <v>178</v>
      </c>
      <c r="C168" s="36">
        <v>40</v>
      </c>
      <c r="D168" s="33" t="s">
        <v>229</v>
      </c>
      <c r="E168" s="32"/>
      <c r="F168" s="35" t="s">
        <v>180</v>
      </c>
      <c r="G168" s="36">
        <v>90</v>
      </c>
    </row>
    <row r="169" spans="1:7" ht="66" x14ac:dyDescent="0.25">
      <c r="A169" s="34"/>
      <c r="B169" s="35"/>
      <c r="C169" s="36"/>
      <c r="D169" s="33" t="s">
        <v>419</v>
      </c>
      <c r="E169" s="32"/>
      <c r="F169" s="35" t="s">
        <v>38</v>
      </c>
      <c r="G169" s="36">
        <v>150</v>
      </c>
    </row>
    <row r="170" spans="1:7" x14ac:dyDescent="0.25">
      <c r="A170" s="368" t="s">
        <v>39</v>
      </c>
      <c r="B170" s="369"/>
      <c r="C170" s="36">
        <f>SUM(C164:C169)</f>
        <v>565</v>
      </c>
      <c r="D170" s="33"/>
      <c r="E170" s="37"/>
      <c r="F170" s="39" t="s">
        <v>39</v>
      </c>
      <c r="G170" s="36">
        <f>SUM(G164:G169)</f>
        <v>720</v>
      </c>
    </row>
    <row r="171" spans="1:7" x14ac:dyDescent="0.25">
      <c r="A171" s="370" t="s">
        <v>11</v>
      </c>
      <c r="B171" s="371"/>
      <c r="C171" s="372"/>
      <c r="D171" s="33"/>
      <c r="E171" s="31"/>
      <c r="F171" s="370" t="s">
        <v>11</v>
      </c>
      <c r="G171" s="372"/>
    </row>
    <row r="172" spans="1:7" ht="66" x14ac:dyDescent="0.25">
      <c r="A172" s="34">
        <v>11</v>
      </c>
      <c r="B172" s="35" t="s">
        <v>266</v>
      </c>
      <c r="C172" s="36">
        <v>100</v>
      </c>
      <c r="D172" s="33" t="s">
        <v>396</v>
      </c>
      <c r="E172" s="32"/>
      <c r="F172" s="35" t="s">
        <v>266</v>
      </c>
      <c r="G172" s="36">
        <v>100</v>
      </c>
    </row>
    <row r="173" spans="1:7" ht="33" x14ac:dyDescent="0.25">
      <c r="A173" s="34">
        <v>26</v>
      </c>
      <c r="B173" s="35" t="s">
        <v>596</v>
      </c>
      <c r="C173" s="36">
        <v>300</v>
      </c>
      <c r="D173" s="33" t="s">
        <v>396</v>
      </c>
      <c r="E173" s="32"/>
      <c r="F173" s="35" t="s">
        <v>613</v>
      </c>
      <c r="G173" s="36">
        <v>280</v>
      </c>
    </row>
    <row r="174" spans="1:7" ht="33" x14ac:dyDescent="0.25">
      <c r="A174" s="34">
        <v>53</v>
      </c>
      <c r="B174" s="35" t="s">
        <v>168</v>
      </c>
      <c r="C174" s="36">
        <v>280</v>
      </c>
      <c r="D174" s="33" t="s">
        <v>396</v>
      </c>
      <c r="E174" s="32"/>
      <c r="F174" s="35" t="s">
        <v>168</v>
      </c>
      <c r="G174" s="36">
        <v>280</v>
      </c>
    </row>
    <row r="175" spans="1:7" ht="33" x14ac:dyDescent="0.25">
      <c r="A175" s="34">
        <v>81</v>
      </c>
      <c r="B175" s="35" t="s">
        <v>267</v>
      </c>
      <c r="C175" s="36">
        <v>200</v>
      </c>
      <c r="D175" s="33" t="s">
        <v>396</v>
      </c>
      <c r="E175" s="37"/>
      <c r="F175" s="35" t="s">
        <v>267</v>
      </c>
      <c r="G175" s="36">
        <v>200</v>
      </c>
    </row>
    <row r="176" spans="1:7" ht="82.5" x14ac:dyDescent="0.25">
      <c r="A176" s="34">
        <v>89</v>
      </c>
      <c r="B176" s="35" t="s">
        <v>185</v>
      </c>
      <c r="C176" s="36">
        <v>30</v>
      </c>
      <c r="D176" s="33" t="s">
        <v>218</v>
      </c>
      <c r="E176" s="41"/>
      <c r="F176" s="35"/>
      <c r="G176" s="36"/>
    </row>
    <row r="177" spans="1:7" ht="82.5" x14ac:dyDescent="0.25">
      <c r="A177" s="34">
        <v>90</v>
      </c>
      <c r="B177" s="35" t="s">
        <v>178</v>
      </c>
      <c r="C177" s="36">
        <v>30</v>
      </c>
      <c r="D177" s="33" t="s">
        <v>268</v>
      </c>
      <c r="E177" s="22"/>
      <c r="F177" s="35" t="s">
        <v>180</v>
      </c>
      <c r="G177" s="36">
        <v>60</v>
      </c>
    </row>
    <row r="178" spans="1:7" x14ac:dyDescent="0.25">
      <c r="A178" s="34"/>
      <c r="B178" s="35"/>
      <c r="C178" s="36"/>
      <c r="D178" s="33"/>
      <c r="E178" s="44"/>
      <c r="F178" s="38"/>
      <c r="G178" s="36"/>
    </row>
    <row r="179" spans="1:7" x14ac:dyDescent="0.25">
      <c r="A179" s="368" t="s">
        <v>41</v>
      </c>
      <c r="B179" s="369"/>
      <c r="C179" s="36">
        <f>SUM(C172:C178)</f>
        <v>940</v>
      </c>
      <c r="D179" s="33"/>
      <c r="E179" s="32"/>
      <c r="F179" s="39" t="s">
        <v>41</v>
      </c>
      <c r="G179" s="36">
        <f>SUM(G172:G178)</f>
        <v>920</v>
      </c>
    </row>
    <row r="180" spans="1:7" x14ac:dyDescent="0.25">
      <c r="A180" s="373" t="s">
        <v>12</v>
      </c>
      <c r="B180" s="374"/>
      <c r="C180" s="375"/>
      <c r="D180" s="33"/>
      <c r="E180" s="32"/>
      <c r="F180" s="373" t="s">
        <v>12</v>
      </c>
      <c r="G180" s="375"/>
    </row>
    <row r="181" spans="1:7" ht="33" x14ac:dyDescent="0.25">
      <c r="A181" s="34">
        <v>63</v>
      </c>
      <c r="B181" s="35" t="s">
        <v>269</v>
      </c>
      <c r="C181" s="36">
        <v>140</v>
      </c>
      <c r="D181" s="33" t="s">
        <v>396</v>
      </c>
      <c r="E181" s="32"/>
      <c r="F181" s="38" t="s">
        <v>270</v>
      </c>
      <c r="G181" s="36">
        <v>150</v>
      </c>
    </row>
    <row r="182" spans="1:7" ht="115.5" x14ac:dyDescent="0.25">
      <c r="A182" s="34">
        <v>94</v>
      </c>
      <c r="B182" s="35" t="s">
        <v>188</v>
      </c>
      <c r="C182" s="36">
        <v>20</v>
      </c>
      <c r="D182" s="33" t="s">
        <v>409</v>
      </c>
      <c r="E182" s="32"/>
      <c r="F182" s="35" t="s">
        <v>428</v>
      </c>
      <c r="G182" s="36">
        <v>30</v>
      </c>
    </row>
    <row r="183" spans="1:7" ht="82.5" x14ac:dyDescent="0.25">
      <c r="A183" s="34">
        <v>78</v>
      </c>
      <c r="B183" s="35" t="s">
        <v>272</v>
      </c>
      <c r="C183" s="36">
        <v>200</v>
      </c>
      <c r="D183" s="33" t="s">
        <v>410</v>
      </c>
      <c r="E183" s="37"/>
      <c r="F183" s="35" t="s">
        <v>172</v>
      </c>
      <c r="G183" s="36">
        <v>200</v>
      </c>
    </row>
    <row r="184" spans="1:7" x14ac:dyDescent="0.25">
      <c r="A184" s="368" t="s">
        <v>66</v>
      </c>
      <c r="B184" s="369"/>
      <c r="C184" s="36">
        <f>SUM(C181:C183)</f>
        <v>360</v>
      </c>
      <c r="D184" s="33"/>
      <c r="E184" s="31"/>
      <c r="F184" s="39" t="s">
        <v>66</v>
      </c>
      <c r="G184" s="36">
        <f>SUM(G181:G183)</f>
        <v>380</v>
      </c>
    </row>
    <row r="185" spans="1:7" x14ac:dyDescent="0.25">
      <c r="A185" s="368" t="s">
        <v>163</v>
      </c>
      <c r="B185" s="369"/>
      <c r="C185" s="40">
        <f>C170+C179+C184</f>
        <v>1865</v>
      </c>
      <c r="D185" s="33"/>
      <c r="E185" s="31"/>
      <c r="F185" s="39" t="s">
        <v>163</v>
      </c>
      <c r="G185" s="40">
        <f>G170+G179+G184</f>
        <v>2020</v>
      </c>
    </row>
    <row r="186" spans="1:7" x14ac:dyDescent="0.25">
      <c r="A186" s="376" t="s">
        <v>273</v>
      </c>
      <c r="B186" s="377"/>
      <c r="C186" s="378"/>
      <c r="D186" s="33"/>
      <c r="E186" s="32"/>
      <c r="F186" s="376" t="s">
        <v>273</v>
      </c>
      <c r="G186" s="378"/>
    </row>
    <row r="187" spans="1:7" x14ac:dyDescent="0.25">
      <c r="A187" s="370" t="s">
        <v>82</v>
      </c>
      <c r="B187" s="371"/>
      <c r="C187" s="372"/>
      <c r="D187" s="33"/>
      <c r="E187" s="32"/>
      <c r="F187" s="370"/>
      <c r="G187" s="372"/>
    </row>
    <row r="188" spans="1:7" ht="49.5" x14ac:dyDescent="0.25">
      <c r="A188" s="34">
        <v>14</v>
      </c>
      <c r="B188" s="35" t="s">
        <v>274</v>
      </c>
      <c r="C188" s="36">
        <v>100</v>
      </c>
      <c r="D188" s="33" t="s">
        <v>275</v>
      </c>
      <c r="E188" s="32"/>
      <c r="F188" s="35" t="s">
        <v>37</v>
      </c>
      <c r="G188" s="36">
        <v>20</v>
      </c>
    </row>
    <row r="189" spans="1:7" ht="264" x14ac:dyDescent="0.25">
      <c r="A189" s="34">
        <v>34</v>
      </c>
      <c r="B189" s="35" t="s">
        <v>276</v>
      </c>
      <c r="C189" s="36">
        <v>200</v>
      </c>
      <c r="D189" s="33" t="s">
        <v>572</v>
      </c>
      <c r="E189" s="32"/>
      <c r="F189" s="35" t="s">
        <v>277</v>
      </c>
      <c r="G189" s="36">
        <v>250</v>
      </c>
    </row>
    <row r="190" spans="1:7" ht="66" x14ac:dyDescent="0.25">
      <c r="A190" s="34">
        <v>76</v>
      </c>
      <c r="B190" s="35" t="s">
        <v>194</v>
      </c>
      <c r="C190" s="36">
        <v>200</v>
      </c>
      <c r="D190" s="33" t="s">
        <v>251</v>
      </c>
      <c r="E190" s="32"/>
      <c r="F190" s="35" t="s">
        <v>13</v>
      </c>
      <c r="G190" s="36">
        <v>200</v>
      </c>
    </row>
    <row r="191" spans="1:7" ht="66" x14ac:dyDescent="0.25">
      <c r="A191" s="34">
        <v>89</v>
      </c>
      <c r="B191" s="35" t="s">
        <v>185</v>
      </c>
      <c r="C191" s="36">
        <v>30</v>
      </c>
      <c r="D191" s="33" t="s">
        <v>271</v>
      </c>
      <c r="E191" s="32"/>
      <c r="F191" s="35"/>
      <c r="G191" s="36"/>
    </row>
    <row r="192" spans="1:7" ht="82.5" x14ac:dyDescent="0.25">
      <c r="A192" s="34">
        <v>90</v>
      </c>
      <c r="B192" s="35" t="s">
        <v>178</v>
      </c>
      <c r="C192" s="36">
        <v>20</v>
      </c>
      <c r="D192" s="33" t="s">
        <v>229</v>
      </c>
      <c r="E192" s="37"/>
      <c r="F192" s="35" t="s">
        <v>180</v>
      </c>
      <c r="G192" s="36">
        <v>40</v>
      </c>
    </row>
    <row r="193" spans="1:7" ht="33" x14ac:dyDescent="0.25">
      <c r="A193" s="34">
        <v>63</v>
      </c>
      <c r="B193" s="35" t="s">
        <v>195</v>
      </c>
      <c r="C193" s="36">
        <v>100</v>
      </c>
      <c r="D193" s="33" t="s">
        <v>396</v>
      </c>
      <c r="E193" s="31"/>
      <c r="F193" s="35" t="s">
        <v>195</v>
      </c>
      <c r="G193" s="36">
        <v>100</v>
      </c>
    </row>
    <row r="194" spans="1:7" x14ac:dyDescent="0.25">
      <c r="A194" s="368" t="s">
        <v>39</v>
      </c>
      <c r="B194" s="369"/>
      <c r="C194" s="36">
        <f>SUM(C188:C193)</f>
        <v>650</v>
      </c>
      <c r="D194" s="33"/>
      <c r="E194" s="32"/>
      <c r="F194" s="39" t="s">
        <v>39</v>
      </c>
      <c r="G194" s="36">
        <f>SUM(G188:G193)</f>
        <v>610</v>
      </c>
    </row>
    <row r="195" spans="1:7" x14ac:dyDescent="0.25">
      <c r="A195" s="370" t="s">
        <v>11</v>
      </c>
      <c r="B195" s="371"/>
      <c r="C195" s="372"/>
      <c r="D195" s="33"/>
      <c r="E195" s="32"/>
      <c r="F195" s="370" t="s">
        <v>11</v>
      </c>
      <c r="G195" s="372"/>
    </row>
    <row r="196" spans="1:7" ht="49.5" x14ac:dyDescent="0.25">
      <c r="A196" s="34">
        <v>6</v>
      </c>
      <c r="B196" s="35" t="s">
        <v>278</v>
      </c>
      <c r="C196" s="36">
        <v>100</v>
      </c>
      <c r="D196" s="33" t="s">
        <v>396</v>
      </c>
      <c r="E196" s="32"/>
      <c r="F196" s="35" t="s">
        <v>278</v>
      </c>
      <c r="G196" s="36">
        <v>100</v>
      </c>
    </row>
    <row r="197" spans="1:7" ht="33" x14ac:dyDescent="0.25">
      <c r="A197" s="34">
        <v>20</v>
      </c>
      <c r="B197" s="35" t="s">
        <v>597</v>
      </c>
      <c r="C197" s="36">
        <v>260</v>
      </c>
      <c r="D197" s="33" t="s">
        <v>396</v>
      </c>
      <c r="E197" s="37"/>
      <c r="F197" s="35" t="s">
        <v>597</v>
      </c>
      <c r="G197" s="36">
        <v>260</v>
      </c>
    </row>
    <row r="198" spans="1:7" ht="247.5" x14ac:dyDescent="0.25">
      <c r="A198" s="34">
        <v>45</v>
      </c>
      <c r="B198" s="35" t="s">
        <v>279</v>
      </c>
      <c r="C198" s="36">
        <v>280</v>
      </c>
      <c r="D198" s="33" t="s">
        <v>280</v>
      </c>
      <c r="E198" s="41"/>
      <c r="F198" s="35" t="s">
        <v>281</v>
      </c>
      <c r="G198" s="36">
        <v>100</v>
      </c>
    </row>
    <row r="199" spans="1:7" x14ac:dyDescent="0.25">
      <c r="A199" s="34"/>
      <c r="B199" s="35"/>
      <c r="C199" s="36"/>
      <c r="D199" s="33"/>
      <c r="E199" s="41"/>
      <c r="F199" s="35" t="s">
        <v>40</v>
      </c>
      <c r="G199" s="36">
        <v>180</v>
      </c>
    </row>
    <row r="200" spans="1:7" ht="33" x14ac:dyDescent="0.25">
      <c r="A200" s="34">
        <v>65</v>
      </c>
      <c r="B200" s="35" t="s">
        <v>282</v>
      </c>
      <c r="C200" s="36">
        <v>200</v>
      </c>
      <c r="D200" s="33" t="s">
        <v>396</v>
      </c>
      <c r="E200" s="22"/>
      <c r="F200" s="35" t="s">
        <v>283</v>
      </c>
      <c r="G200" s="36">
        <v>200</v>
      </c>
    </row>
    <row r="201" spans="1:7" ht="66" x14ac:dyDescent="0.25">
      <c r="A201" s="34">
        <v>89</v>
      </c>
      <c r="B201" s="35" t="s">
        <v>185</v>
      </c>
      <c r="C201" s="36">
        <v>80</v>
      </c>
      <c r="D201" s="33" t="s">
        <v>284</v>
      </c>
      <c r="E201" s="44"/>
      <c r="F201" s="35" t="s">
        <v>180</v>
      </c>
      <c r="G201" s="36">
        <v>90</v>
      </c>
    </row>
    <row r="202" spans="1:7" ht="82.5" x14ac:dyDescent="0.25">
      <c r="A202" s="34">
        <v>90</v>
      </c>
      <c r="B202" s="35" t="s">
        <v>178</v>
      </c>
      <c r="C202" s="36">
        <v>50</v>
      </c>
      <c r="D202" s="33" t="s">
        <v>229</v>
      </c>
      <c r="E202" s="32"/>
      <c r="F202" s="35"/>
      <c r="G202" s="36"/>
    </row>
    <row r="203" spans="1:7" x14ac:dyDescent="0.25">
      <c r="A203" s="34"/>
      <c r="B203" s="35"/>
      <c r="C203" s="36"/>
      <c r="D203" s="33"/>
      <c r="E203" s="32"/>
      <c r="F203" s="38"/>
      <c r="G203" s="36"/>
    </row>
    <row r="204" spans="1:7" x14ac:dyDescent="0.25">
      <c r="A204" s="34"/>
      <c r="B204" s="35"/>
      <c r="C204" s="36"/>
      <c r="D204" s="33"/>
      <c r="E204" s="32"/>
      <c r="F204" s="38"/>
      <c r="G204" s="36"/>
    </row>
    <row r="205" spans="1:7" x14ac:dyDescent="0.25">
      <c r="A205" s="368" t="s">
        <v>41</v>
      </c>
      <c r="B205" s="369"/>
      <c r="C205" s="36">
        <f>SUM(C196:C204)</f>
        <v>970</v>
      </c>
      <c r="D205" s="33"/>
      <c r="E205" s="32"/>
      <c r="F205" s="39" t="s">
        <v>41</v>
      </c>
      <c r="G205" s="36">
        <f>SUM(G196:G204)</f>
        <v>930</v>
      </c>
    </row>
    <row r="206" spans="1:7" x14ac:dyDescent="0.25">
      <c r="A206" s="373" t="s">
        <v>12</v>
      </c>
      <c r="B206" s="374"/>
      <c r="C206" s="375"/>
      <c r="D206" s="33"/>
      <c r="E206" s="32"/>
      <c r="F206" s="373" t="s">
        <v>12</v>
      </c>
      <c r="G206" s="375"/>
    </row>
    <row r="207" spans="1:7" ht="115.5" x14ac:dyDescent="0.25">
      <c r="A207" s="34">
        <v>88</v>
      </c>
      <c r="B207" s="35" t="s">
        <v>285</v>
      </c>
      <c r="C207" s="36">
        <v>100</v>
      </c>
      <c r="D207" s="33" t="s">
        <v>411</v>
      </c>
      <c r="E207" s="37"/>
      <c r="F207" s="35" t="s">
        <v>44</v>
      </c>
      <c r="G207" s="36">
        <v>150</v>
      </c>
    </row>
    <row r="208" spans="1:7" ht="132" x14ac:dyDescent="0.25">
      <c r="A208" s="34">
        <v>95</v>
      </c>
      <c r="B208" s="35" t="s">
        <v>286</v>
      </c>
      <c r="C208" s="36">
        <v>50</v>
      </c>
      <c r="D208" s="33" t="s">
        <v>412</v>
      </c>
      <c r="E208" s="31"/>
      <c r="F208" s="38" t="s">
        <v>426</v>
      </c>
      <c r="G208" s="36">
        <v>30</v>
      </c>
    </row>
    <row r="209" spans="1:7" ht="33" x14ac:dyDescent="0.25">
      <c r="A209" s="34">
        <v>70</v>
      </c>
      <c r="B209" s="35" t="s">
        <v>287</v>
      </c>
      <c r="C209" s="36">
        <v>200</v>
      </c>
      <c r="D209" s="33" t="s">
        <v>396</v>
      </c>
      <c r="E209" s="31"/>
      <c r="F209" s="35" t="s">
        <v>231</v>
      </c>
      <c r="G209" s="36">
        <v>200</v>
      </c>
    </row>
    <row r="210" spans="1:7" x14ac:dyDescent="0.25">
      <c r="A210" s="368" t="s">
        <v>66</v>
      </c>
      <c r="B210" s="369"/>
      <c r="C210" s="36">
        <f>SUM(C207:C209)</f>
        <v>350</v>
      </c>
      <c r="D210" s="33"/>
      <c r="E210" s="31"/>
      <c r="F210" s="39" t="s">
        <v>66</v>
      </c>
      <c r="G210" s="36">
        <f>SUM(G207:G209)</f>
        <v>380</v>
      </c>
    </row>
    <row r="211" spans="1:7" x14ac:dyDescent="0.25">
      <c r="A211" s="368" t="s">
        <v>164</v>
      </c>
      <c r="B211" s="369"/>
      <c r="C211" s="40">
        <f>C194+C205+C210</f>
        <v>1970</v>
      </c>
      <c r="D211" s="33"/>
      <c r="E211" s="31"/>
      <c r="F211" s="39" t="s">
        <v>164</v>
      </c>
      <c r="G211" s="40">
        <f>G194+G205+G210</f>
        <v>1920</v>
      </c>
    </row>
    <row r="212" spans="1:7" x14ac:dyDescent="0.25">
      <c r="A212" s="376" t="s">
        <v>288</v>
      </c>
      <c r="B212" s="377"/>
      <c r="C212" s="378"/>
      <c r="D212" s="33"/>
      <c r="E212" s="32"/>
      <c r="F212" s="376" t="s">
        <v>288</v>
      </c>
      <c r="G212" s="378"/>
    </row>
    <row r="213" spans="1:7" x14ac:dyDescent="0.25">
      <c r="A213" s="370" t="s">
        <v>82</v>
      </c>
      <c r="B213" s="371"/>
      <c r="C213" s="372"/>
      <c r="D213" s="33"/>
      <c r="E213" s="32"/>
      <c r="F213" s="370" t="s">
        <v>82</v>
      </c>
      <c r="G213" s="372"/>
    </row>
    <row r="214" spans="1:7" ht="148.5" x14ac:dyDescent="0.25">
      <c r="A214" s="34">
        <v>1</v>
      </c>
      <c r="B214" s="35" t="s">
        <v>223</v>
      </c>
      <c r="C214" s="36">
        <v>50</v>
      </c>
      <c r="D214" s="33" t="s">
        <v>413</v>
      </c>
      <c r="E214" s="32"/>
      <c r="F214" s="35"/>
      <c r="G214" s="36"/>
    </row>
    <row r="215" spans="1:7" ht="247.5" x14ac:dyDescent="0.25">
      <c r="A215" s="34">
        <v>37</v>
      </c>
      <c r="B215" s="35" t="s">
        <v>598</v>
      </c>
      <c r="C215" s="36">
        <v>205</v>
      </c>
      <c r="D215" s="33" t="s">
        <v>573</v>
      </c>
      <c r="E215" s="37"/>
      <c r="F215" s="35" t="s">
        <v>614</v>
      </c>
      <c r="G215" s="36">
        <v>180</v>
      </c>
    </row>
    <row r="216" spans="1:7" ht="33" x14ac:dyDescent="0.25">
      <c r="A216" s="34">
        <v>73</v>
      </c>
      <c r="B216" s="35" t="s">
        <v>176</v>
      </c>
      <c r="C216" s="36">
        <v>212</v>
      </c>
      <c r="D216" s="33" t="s">
        <v>396</v>
      </c>
      <c r="E216" s="31"/>
      <c r="F216" s="35" t="s">
        <v>289</v>
      </c>
      <c r="G216" s="36">
        <v>200</v>
      </c>
    </row>
    <row r="217" spans="1:7" ht="66" x14ac:dyDescent="0.25">
      <c r="A217" s="34">
        <v>89</v>
      </c>
      <c r="B217" s="35" t="s">
        <v>185</v>
      </c>
      <c r="C217" s="36">
        <v>60</v>
      </c>
      <c r="D217" s="33" t="s">
        <v>186</v>
      </c>
      <c r="E217" s="32"/>
      <c r="F217" s="35"/>
      <c r="G217" s="36"/>
    </row>
    <row r="218" spans="1:7" ht="82.5" x14ac:dyDescent="0.25">
      <c r="A218" s="34">
        <v>90</v>
      </c>
      <c r="B218" s="35" t="s">
        <v>178</v>
      </c>
      <c r="C218" s="36">
        <v>50</v>
      </c>
      <c r="D218" s="33" t="s">
        <v>229</v>
      </c>
      <c r="E218" s="32"/>
      <c r="F218" s="35" t="s">
        <v>180</v>
      </c>
      <c r="G218" s="36">
        <v>40</v>
      </c>
    </row>
    <row r="219" spans="1:7" x14ac:dyDescent="0.25">
      <c r="A219" s="34"/>
      <c r="B219" s="35"/>
      <c r="C219" s="36"/>
      <c r="D219" s="33"/>
      <c r="E219" s="32"/>
      <c r="F219" s="38" t="s">
        <v>38</v>
      </c>
      <c r="G219" s="36">
        <v>150</v>
      </c>
    </row>
    <row r="220" spans="1:7" x14ac:dyDescent="0.25">
      <c r="A220" s="34"/>
      <c r="B220" s="35"/>
      <c r="C220" s="36"/>
      <c r="D220" s="33"/>
      <c r="E220" s="37"/>
      <c r="F220" s="38"/>
      <c r="G220" s="36"/>
    </row>
    <row r="221" spans="1:7" x14ac:dyDescent="0.25">
      <c r="A221" s="368" t="s">
        <v>39</v>
      </c>
      <c r="B221" s="369"/>
      <c r="C221" s="36">
        <f>SUM(C214:C220)</f>
        <v>577</v>
      </c>
      <c r="D221" s="33"/>
      <c r="E221" s="41"/>
      <c r="F221" s="39" t="s">
        <v>39</v>
      </c>
      <c r="G221" s="36">
        <f>SUM(G214:G220)</f>
        <v>570</v>
      </c>
    </row>
    <row r="222" spans="1:7" x14ac:dyDescent="0.25">
      <c r="A222" s="370" t="s">
        <v>11</v>
      </c>
      <c r="B222" s="371"/>
      <c r="C222" s="372"/>
      <c r="D222" s="33"/>
      <c r="E222" s="22"/>
      <c r="F222" s="370" t="s">
        <v>11</v>
      </c>
      <c r="G222" s="372"/>
    </row>
    <row r="223" spans="1:7" ht="33" x14ac:dyDescent="0.25">
      <c r="A223" s="34">
        <v>15</v>
      </c>
      <c r="B223" s="35" t="s">
        <v>192</v>
      </c>
      <c r="C223" s="36">
        <v>100</v>
      </c>
      <c r="D223" s="33" t="s">
        <v>396</v>
      </c>
      <c r="E223" s="44"/>
      <c r="F223" s="35" t="s">
        <v>128</v>
      </c>
      <c r="G223" s="36">
        <v>100</v>
      </c>
    </row>
    <row r="224" spans="1:7" ht="247.5" x14ac:dyDescent="0.25">
      <c r="A224" s="34">
        <v>27</v>
      </c>
      <c r="B224" s="35" t="s">
        <v>599</v>
      </c>
      <c r="C224" s="36">
        <v>300</v>
      </c>
      <c r="D224" s="33" t="s">
        <v>574</v>
      </c>
      <c r="E224" s="32"/>
      <c r="F224" s="35" t="s">
        <v>290</v>
      </c>
      <c r="G224" s="36">
        <v>250</v>
      </c>
    </row>
    <row r="225" spans="1:7" ht="33" x14ac:dyDescent="0.25">
      <c r="A225" s="34">
        <v>40</v>
      </c>
      <c r="B225" s="35" t="s">
        <v>600</v>
      </c>
      <c r="C225" s="36">
        <v>160</v>
      </c>
      <c r="D225" s="33" t="s">
        <v>396</v>
      </c>
      <c r="E225" s="32"/>
      <c r="F225" s="35" t="s">
        <v>291</v>
      </c>
      <c r="G225" s="36">
        <v>100</v>
      </c>
    </row>
    <row r="226" spans="1:7" ht="33" x14ac:dyDescent="0.25">
      <c r="A226" s="34">
        <v>57</v>
      </c>
      <c r="B226" s="35" t="s">
        <v>292</v>
      </c>
      <c r="C226" s="36">
        <v>200</v>
      </c>
      <c r="D226" s="33" t="s">
        <v>396</v>
      </c>
      <c r="E226" s="32"/>
      <c r="F226" s="35" t="s">
        <v>292</v>
      </c>
      <c r="G226" s="36">
        <v>180</v>
      </c>
    </row>
    <row r="227" spans="1:7" ht="247.5" x14ac:dyDescent="0.25">
      <c r="A227" s="34">
        <v>69</v>
      </c>
      <c r="B227" s="35" t="s">
        <v>216</v>
      </c>
      <c r="C227" s="36">
        <v>200</v>
      </c>
      <c r="D227" s="33" t="s">
        <v>575</v>
      </c>
      <c r="E227" s="32"/>
      <c r="F227" s="35" t="s">
        <v>47</v>
      </c>
      <c r="G227" s="36">
        <v>200</v>
      </c>
    </row>
    <row r="228" spans="1:7" ht="66" x14ac:dyDescent="0.25">
      <c r="A228" s="34">
        <v>89</v>
      </c>
      <c r="B228" s="35" t="s">
        <v>185</v>
      </c>
      <c r="C228" s="36">
        <v>50</v>
      </c>
      <c r="D228" s="33" t="s">
        <v>186</v>
      </c>
      <c r="E228" s="37"/>
      <c r="F228" s="35"/>
      <c r="G228" s="36"/>
    </row>
    <row r="229" spans="1:7" ht="82.5" x14ac:dyDescent="0.25">
      <c r="A229" s="34">
        <v>90</v>
      </c>
      <c r="B229" s="35" t="s">
        <v>178</v>
      </c>
      <c r="C229" s="36">
        <v>30</v>
      </c>
      <c r="D229" s="33" t="s">
        <v>293</v>
      </c>
      <c r="E229" s="31"/>
      <c r="F229" s="35" t="s">
        <v>180</v>
      </c>
      <c r="G229" s="36">
        <v>80</v>
      </c>
    </row>
    <row r="230" spans="1:7" x14ac:dyDescent="0.25">
      <c r="A230" s="34"/>
      <c r="B230" s="35"/>
      <c r="C230" s="36"/>
      <c r="D230" s="33"/>
      <c r="E230" s="31"/>
      <c r="F230" s="38"/>
      <c r="G230" s="36"/>
    </row>
    <row r="231" spans="1:7" x14ac:dyDescent="0.25">
      <c r="A231" s="368" t="s">
        <v>41</v>
      </c>
      <c r="B231" s="369"/>
      <c r="C231" s="36">
        <f>SUM(C223:C230)</f>
        <v>1040</v>
      </c>
      <c r="D231" s="33"/>
      <c r="E231" s="31"/>
      <c r="F231" s="39" t="s">
        <v>41</v>
      </c>
      <c r="G231" s="36">
        <f>SUM(G223:G230)</f>
        <v>910</v>
      </c>
    </row>
    <row r="232" spans="1:7" x14ac:dyDescent="0.25">
      <c r="A232" s="373" t="s">
        <v>12</v>
      </c>
      <c r="B232" s="374"/>
      <c r="C232" s="375"/>
      <c r="D232" s="33"/>
      <c r="E232" s="31"/>
      <c r="F232" s="373" t="s">
        <v>12</v>
      </c>
      <c r="G232" s="375"/>
    </row>
    <row r="233" spans="1:7" ht="33" x14ac:dyDescent="0.25">
      <c r="A233" s="34">
        <v>63</v>
      </c>
      <c r="B233" s="35" t="s">
        <v>224</v>
      </c>
      <c r="C233" s="36">
        <v>150</v>
      </c>
      <c r="D233" s="33" t="s">
        <v>396</v>
      </c>
      <c r="E233" s="31"/>
      <c r="F233" s="38" t="s">
        <v>44</v>
      </c>
      <c r="G233" s="36">
        <v>150</v>
      </c>
    </row>
    <row r="234" spans="1:7" ht="132" x14ac:dyDescent="0.25">
      <c r="A234" s="34">
        <v>85</v>
      </c>
      <c r="B234" s="35" t="s">
        <v>217</v>
      </c>
      <c r="C234" s="36">
        <v>36</v>
      </c>
      <c r="D234" s="33" t="s">
        <v>414</v>
      </c>
      <c r="E234" s="31"/>
      <c r="F234" s="38" t="s">
        <v>429</v>
      </c>
      <c r="G234" s="36">
        <v>30</v>
      </c>
    </row>
    <row r="235" spans="1:7" ht="33" x14ac:dyDescent="0.25">
      <c r="A235" s="34">
        <v>78</v>
      </c>
      <c r="B235" s="35" t="s">
        <v>189</v>
      </c>
      <c r="C235" s="36">
        <v>200</v>
      </c>
      <c r="D235" s="33" t="s">
        <v>396</v>
      </c>
      <c r="E235" s="32"/>
      <c r="F235" s="38" t="s">
        <v>158</v>
      </c>
      <c r="G235" s="36">
        <v>200</v>
      </c>
    </row>
    <row r="236" spans="1:7" x14ac:dyDescent="0.25">
      <c r="A236" s="368" t="s">
        <v>66</v>
      </c>
      <c r="B236" s="369"/>
      <c r="C236" s="36">
        <f>SUM(C233:C235)</f>
        <v>386</v>
      </c>
      <c r="D236" s="33"/>
      <c r="E236" s="32"/>
      <c r="F236" s="39" t="s">
        <v>66</v>
      </c>
      <c r="G236" s="36">
        <f>SUM(G233:G235)</f>
        <v>380</v>
      </c>
    </row>
    <row r="237" spans="1:7" x14ac:dyDescent="0.25">
      <c r="A237" s="368" t="s">
        <v>294</v>
      </c>
      <c r="B237" s="369"/>
      <c r="C237" s="40">
        <f>C221+C236+C231</f>
        <v>2003</v>
      </c>
      <c r="D237" s="33"/>
      <c r="E237" s="32"/>
      <c r="F237" s="39" t="s">
        <v>294</v>
      </c>
      <c r="G237" s="40">
        <f>G221+G231+G236</f>
        <v>1860</v>
      </c>
    </row>
    <row r="238" spans="1:7" x14ac:dyDescent="0.25">
      <c r="A238" s="376" t="s">
        <v>295</v>
      </c>
      <c r="B238" s="377"/>
      <c r="C238" s="378"/>
      <c r="D238" s="33"/>
      <c r="E238" s="32"/>
      <c r="F238" s="376" t="s">
        <v>295</v>
      </c>
      <c r="G238" s="378"/>
    </row>
    <row r="239" spans="1:7" x14ac:dyDescent="0.25">
      <c r="A239" s="370" t="s">
        <v>82</v>
      </c>
      <c r="B239" s="371"/>
      <c r="C239" s="372"/>
      <c r="D239" s="33"/>
      <c r="E239" s="32"/>
      <c r="F239" s="370" t="s">
        <v>82</v>
      </c>
      <c r="G239" s="372"/>
    </row>
    <row r="240" spans="1:7" ht="132" x14ac:dyDescent="0.25">
      <c r="A240" s="34">
        <v>2</v>
      </c>
      <c r="B240" s="35" t="s">
        <v>296</v>
      </c>
      <c r="C240" s="36">
        <v>70</v>
      </c>
      <c r="D240" s="33" t="s">
        <v>415</v>
      </c>
      <c r="E240" s="32"/>
      <c r="F240" s="35" t="s">
        <v>36</v>
      </c>
      <c r="G240" s="36">
        <v>10</v>
      </c>
    </row>
    <row r="241" spans="1:7" ht="115.5" x14ac:dyDescent="0.25">
      <c r="A241" s="34">
        <v>32</v>
      </c>
      <c r="B241" s="35" t="s">
        <v>601</v>
      </c>
      <c r="C241" s="36">
        <v>205</v>
      </c>
      <c r="D241" s="33" t="s">
        <v>576</v>
      </c>
      <c r="E241" s="37"/>
      <c r="F241" s="35" t="s">
        <v>297</v>
      </c>
      <c r="G241" s="36">
        <v>250</v>
      </c>
    </row>
    <row r="242" spans="1:7" ht="99" x14ac:dyDescent="0.25">
      <c r="A242" s="34">
        <v>77</v>
      </c>
      <c r="B242" s="35" t="s">
        <v>298</v>
      </c>
      <c r="C242" s="36">
        <v>200</v>
      </c>
      <c r="D242" s="33" t="s">
        <v>416</v>
      </c>
      <c r="E242" s="41"/>
      <c r="F242" s="35" t="s">
        <v>13</v>
      </c>
      <c r="G242" s="36">
        <v>200</v>
      </c>
    </row>
    <row r="243" spans="1:7" ht="33" x14ac:dyDescent="0.25">
      <c r="A243" s="34">
        <v>63</v>
      </c>
      <c r="B243" s="35" t="s">
        <v>190</v>
      </c>
      <c r="C243" s="36">
        <v>100</v>
      </c>
      <c r="D243" s="33" t="s">
        <v>396</v>
      </c>
      <c r="E243" s="22"/>
      <c r="F243" s="35" t="s">
        <v>190</v>
      </c>
      <c r="G243" s="36">
        <v>100</v>
      </c>
    </row>
    <row r="244" spans="1:7" x14ac:dyDescent="0.25">
      <c r="A244" s="34"/>
      <c r="B244" s="35"/>
      <c r="C244" s="36"/>
      <c r="D244" s="33"/>
      <c r="E244" s="44"/>
      <c r="F244" s="38" t="s">
        <v>180</v>
      </c>
      <c r="G244" s="36">
        <v>50</v>
      </c>
    </row>
    <row r="245" spans="1:7" x14ac:dyDescent="0.25">
      <c r="A245" s="368" t="s">
        <v>39</v>
      </c>
      <c r="B245" s="369"/>
      <c r="C245" s="36">
        <f>SUM(C240:C244)</f>
        <v>575</v>
      </c>
      <c r="D245" s="33"/>
      <c r="E245" s="32"/>
      <c r="F245" s="39" t="s">
        <v>39</v>
      </c>
      <c r="G245" s="36">
        <f>SUM(G240:G244)</f>
        <v>610</v>
      </c>
    </row>
    <row r="246" spans="1:7" x14ac:dyDescent="0.25">
      <c r="A246" s="370" t="s">
        <v>11</v>
      </c>
      <c r="B246" s="371"/>
      <c r="C246" s="372"/>
      <c r="D246" s="33"/>
      <c r="E246" s="32"/>
      <c r="F246" s="370" t="s">
        <v>11</v>
      </c>
      <c r="G246" s="372"/>
    </row>
    <row r="247" spans="1:7" ht="33" x14ac:dyDescent="0.25">
      <c r="A247" s="34">
        <v>7</v>
      </c>
      <c r="B247" s="35" t="s">
        <v>299</v>
      </c>
      <c r="C247" s="36">
        <v>100</v>
      </c>
      <c r="D247" s="33" t="s">
        <v>396</v>
      </c>
      <c r="E247" s="32"/>
      <c r="F247" s="35" t="s">
        <v>299</v>
      </c>
      <c r="G247" s="36">
        <v>120</v>
      </c>
    </row>
    <row r="248" spans="1:7" ht="33" x14ac:dyDescent="0.25">
      <c r="A248" s="34">
        <v>21</v>
      </c>
      <c r="B248" s="35" t="s">
        <v>602</v>
      </c>
      <c r="C248" s="36">
        <v>260</v>
      </c>
      <c r="D248" s="33" t="s">
        <v>396</v>
      </c>
      <c r="E248" s="32"/>
      <c r="F248" s="35" t="s">
        <v>602</v>
      </c>
      <c r="G248" s="36">
        <v>260</v>
      </c>
    </row>
    <row r="249" spans="1:7" ht="148.5" x14ac:dyDescent="0.25">
      <c r="A249" s="34">
        <v>54</v>
      </c>
      <c r="B249" s="35" t="s">
        <v>603</v>
      </c>
      <c r="C249" s="36">
        <v>105</v>
      </c>
      <c r="D249" s="33" t="s">
        <v>577</v>
      </c>
      <c r="E249" s="32"/>
      <c r="F249" s="35" t="s">
        <v>300</v>
      </c>
      <c r="G249" s="36">
        <v>100</v>
      </c>
    </row>
    <row r="250" spans="1:7" ht="33" x14ac:dyDescent="0.25">
      <c r="A250" s="34">
        <v>61</v>
      </c>
      <c r="B250" s="35" t="s">
        <v>301</v>
      </c>
      <c r="C250" s="36">
        <v>200</v>
      </c>
      <c r="D250" s="33" t="s">
        <v>396</v>
      </c>
      <c r="E250" s="37"/>
      <c r="F250" s="35" t="s">
        <v>301</v>
      </c>
      <c r="G250" s="36">
        <v>180</v>
      </c>
    </row>
    <row r="251" spans="1:7" ht="33" x14ac:dyDescent="0.25">
      <c r="A251" s="34">
        <v>82</v>
      </c>
      <c r="B251" s="35" t="s">
        <v>302</v>
      </c>
      <c r="C251" s="36">
        <v>200</v>
      </c>
      <c r="D251" s="33" t="s">
        <v>396</v>
      </c>
      <c r="E251" s="31"/>
      <c r="F251" s="35" t="s">
        <v>302</v>
      </c>
      <c r="G251" s="36">
        <v>200</v>
      </c>
    </row>
    <row r="252" spans="1:7" ht="66" x14ac:dyDescent="0.25">
      <c r="A252" s="34">
        <v>89</v>
      </c>
      <c r="B252" s="35" t="s">
        <v>185</v>
      </c>
      <c r="C252" s="36">
        <v>50</v>
      </c>
      <c r="D252" s="33" t="s">
        <v>186</v>
      </c>
      <c r="E252" s="31"/>
      <c r="F252" s="35"/>
      <c r="G252" s="36"/>
    </row>
    <row r="253" spans="1:7" ht="82.5" x14ac:dyDescent="0.25">
      <c r="A253" s="34">
        <v>90</v>
      </c>
      <c r="B253" s="35" t="s">
        <v>178</v>
      </c>
      <c r="C253" s="36">
        <v>30</v>
      </c>
      <c r="D253" s="33" t="s">
        <v>229</v>
      </c>
      <c r="E253" s="31"/>
      <c r="F253" s="35" t="s">
        <v>180</v>
      </c>
      <c r="G253" s="36">
        <v>120</v>
      </c>
    </row>
    <row r="254" spans="1:7" x14ac:dyDescent="0.25">
      <c r="A254" s="368" t="s">
        <v>41</v>
      </c>
      <c r="B254" s="369"/>
      <c r="C254" s="36">
        <f>SUM(C247:C253)</f>
        <v>945</v>
      </c>
      <c r="D254" s="33"/>
      <c r="E254" s="31"/>
      <c r="F254" s="39" t="s">
        <v>41</v>
      </c>
      <c r="G254" s="36">
        <f>SUM(G247:G253)</f>
        <v>980</v>
      </c>
    </row>
    <row r="255" spans="1:7" x14ac:dyDescent="0.25">
      <c r="A255" s="373" t="s">
        <v>12</v>
      </c>
      <c r="B255" s="374"/>
      <c r="C255" s="375"/>
      <c r="D255" s="33"/>
      <c r="E255" s="31"/>
      <c r="F255" s="373" t="s">
        <v>12</v>
      </c>
      <c r="G255" s="375"/>
    </row>
    <row r="256" spans="1:7" ht="132" x14ac:dyDescent="0.25">
      <c r="A256" s="34">
        <v>84</v>
      </c>
      <c r="B256" s="35" t="s">
        <v>604</v>
      </c>
      <c r="C256" s="36">
        <v>150</v>
      </c>
      <c r="D256" s="33" t="s">
        <v>417</v>
      </c>
      <c r="E256" s="31"/>
      <c r="F256" s="38" t="s">
        <v>428</v>
      </c>
      <c r="G256" s="36">
        <v>30</v>
      </c>
    </row>
    <row r="257" spans="1:7" ht="33" x14ac:dyDescent="0.25">
      <c r="A257" s="34">
        <v>72</v>
      </c>
      <c r="B257" s="35" t="s">
        <v>303</v>
      </c>
      <c r="C257" s="36">
        <v>207</v>
      </c>
      <c r="D257" s="33" t="s">
        <v>396</v>
      </c>
      <c r="E257" s="32"/>
      <c r="F257" s="38" t="s">
        <v>177</v>
      </c>
      <c r="G257" s="36">
        <v>200</v>
      </c>
    </row>
    <row r="258" spans="1:7" ht="66" x14ac:dyDescent="0.25">
      <c r="A258" s="34"/>
      <c r="B258" s="35"/>
      <c r="C258" s="36"/>
      <c r="D258" s="33" t="s">
        <v>418</v>
      </c>
      <c r="E258" s="32"/>
      <c r="F258" s="38" t="s">
        <v>44</v>
      </c>
      <c r="G258" s="36">
        <v>150</v>
      </c>
    </row>
    <row r="259" spans="1:7" x14ac:dyDescent="0.25">
      <c r="A259" s="368" t="s">
        <v>66</v>
      </c>
      <c r="B259" s="369"/>
      <c r="C259" s="36">
        <f>SUM(C256:C258)</f>
        <v>357</v>
      </c>
      <c r="D259" s="33"/>
      <c r="E259" s="32"/>
      <c r="F259" s="39" t="s">
        <v>66</v>
      </c>
      <c r="G259" s="36">
        <f>SUM(G256:G258)</f>
        <v>380</v>
      </c>
    </row>
    <row r="260" spans="1:7" x14ac:dyDescent="0.25">
      <c r="A260" s="368" t="s">
        <v>165</v>
      </c>
      <c r="B260" s="369"/>
      <c r="C260" s="40">
        <f>C259+C254+C245</f>
        <v>1877</v>
      </c>
      <c r="D260" s="33"/>
      <c r="E260" s="32"/>
      <c r="F260" s="39" t="s">
        <v>165</v>
      </c>
      <c r="G260" s="40">
        <f>G245+G254+G259</f>
        <v>1970</v>
      </c>
    </row>
    <row r="261" spans="1:7" x14ac:dyDescent="0.25">
      <c r="A261" s="376" t="s">
        <v>304</v>
      </c>
      <c r="B261" s="377"/>
      <c r="C261" s="378"/>
      <c r="D261" s="33"/>
      <c r="E261" s="32"/>
      <c r="F261" s="376" t="s">
        <v>304</v>
      </c>
      <c r="G261" s="378"/>
    </row>
    <row r="262" spans="1:7" x14ac:dyDescent="0.25">
      <c r="A262" s="370" t="s">
        <v>82</v>
      </c>
      <c r="B262" s="371"/>
      <c r="C262" s="372"/>
      <c r="D262" s="33"/>
      <c r="E262" s="37"/>
      <c r="F262" s="370" t="s">
        <v>82</v>
      </c>
      <c r="G262" s="372"/>
    </row>
    <row r="263" spans="1:7" ht="33" x14ac:dyDescent="0.25">
      <c r="A263" s="34">
        <v>18</v>
      </c>
      <c r="B263" s="35" t="s">
        <v>155</v>
      </c>
      <c r="C263" s="36">
        <v>100</v>
      </c>
      <c r="D263" s="33" t="s">
        <v>396</v>
      </c>
      <c r="E263" s="41"/>
      <c r="F263" s="35" t="s">
        <v>155</v>
      </c>
      <c r="G263" s="36">
        <v>100</v>
      </c>
    </row>
    <row r="264" spans="1:7" ht="247.5" x14ac:dyDescent="0.25">
      <c r="A264" s="34">
        <v>48</v>
      </c>
      <c r="B264" s="35" t="s">
        <v>305</v>
      </c>
      <c r="C264" s="36">
        <v>100</v>
      </c>
      <c r="D264" s="33" t="s">
        <v>578</v>
      </c>
      <c r="E264" s="22"/>
      <c r="F264" s="35" t="s">
        <v>253</v>
      </c>
      <c r="G264" s="36">
        <v>100</v>
      </c>
    </row>
    <row r="265" spans="1:7" ht="280.5" x14ac:dyDescent="0.25">
      <c r="A265" s="34">
        <v>58</v>
      </c>
      <c r="B265" s="35" t="s">
        <v>306</v>
      </c>
      <c r="C265" s="36">
        <v>180</v>
      </c>
      <c r="D265" s="33" t="s">
        <v>579</v>
      </c>
      <c r="E265" s="44"/>
      <c r="F265" s="35" t="s">
        <v>307</v>
      </c>
      <c r="G265" s="36">
        <v>180</v>
      </c>
    </row>
    <row r="266" spans="1:7" ht="82.5" x14ac:dyDescent="0.25">
      <c r="A266" s="34">
        <v>76</v>
      </c>
      <c r="B266" s="35" t="s">
        <v>194</v>
      </c>
      <c r="C266" s="36">
        <v>200</v>
      </c>
      <c r="D266" s="33" t="s">
        <v>265</v>
      </c>
      <c r="E266" s="32"/>
      <c r="F266" s="35" t="s">
        <v>231</v>
      </c>
      <c r="G266" s="36">
        <v>200</v>
      </c>
    </row>
    <row r="267" spans="1:7" ht="66" x14ac:dyDescent="0.25">
      <c r="A267" s="34">
        <v>89</v>
      </c>
      <c r="B267" s="35" t="s">
        <v>185</v>
      </c>
      <c r="C267" s="36">
        <v>50</v>
      </c>
      <c r="D267" s="33" t="s">
        <v>308</v>
      </c>
      <c r="E267" s="32"/>
      <c r="F267" s="35"/>
      <c r="G267" s="36"/>
    </row>
    <row r="268" spans="1:7" ht="82.5" x14ac:dyDescent="0.25">
      <c r="A268" s="34">
        <v>90</v>
      </c>
      <c r="B268" s="35" t="s">
        <v>178</v>
      </c>
      <c r="C268" s="36">
        <v>50</v>
      </c>
      <c r="D268" s="33" t="s">
        <v>229</v>
      </c>
      <c r="E268" s="32"/>
      <c r="F268" s="35" t="s">
        <v>180</v>
      </c>
      <c r="G268" s="36">
        <v>60</v>
      </c>
    </row>
    <row r="269" spans="1:7" x14ac:dyDescent="0.25">
      <c r="A269" s="34"/>
      <c r="B269" s="35"/>
      <c r="C269" s="36"/>
      <c r="D269" s="33"/>
      <c r="E269" s="32"/>
      <c r="F269" s="38"/>
      <c r="G269" s="36"/>
    </row>
    <row r="270" spans="1:7" x14ac:dyDescent="0.25">
      <c r="A270" s="368" t="s">
        <v>39</v>
      </c>
      <c r="B270" s="369"/>
      <c r="C270" s="36">
        <f>SUM(C263:C269)</f>
        <v>680</v>
      </c>
      <c r="D270" s="33"/>
      <c r="E270" s="32"/>
      <c r="F270" s="39" t="s">
        <v>39</v>
      </c>
      <c r="G270" s="36">
        <f>SUM(G263:G269)</f>
        <v>640</v>
      </c>
    </row>
    <row r="271" spans="1:7" x14ac:dyDescent="0.25">
      <c r="A271" s="370" t="s">
        <v>11</v>
      </c>
      <c r="B271" s="371"/>
      <c r="C271" s="372"/>
      <c r="D271" s="33"/>
      <c r="E271" s="32"/>
      <c r="F271" s="370" t="s">
        <v>11</v>
      </c>
      <c r="G271" s="372"/>
    </row>
    <row r="272" spans="1:7" ht="33" x14ac:dyDescent="0.25">
      <c r="A272" s="34">
        <v>10</v>
      </c>
      <c r="B272" s="35" t="s">
        <v>309</v>
      </c>
      <c r="C272" s="36">
        <v>100</v>
      </c>
      <c r="D272" s="33" t="s">
        <v>396</v>
      </c>
      <c r="E272" s="37"/>
      <c r="F272" s="35" t="s">
        <v>309</v>
      </c>
      <c r="G272" s="36">
        <v>100</v>
      </c>
    </row>
    <row r="273" spans="1:7" ht="132" x14ac:dyDescent="0.25">
      <c r="A273" s="34">
        <v>23</v>
      </c>
      <c r="B273" s="35" t="s">
        <v>605</v>
      </c>
      <c r="C273" s="36">
        <v>285</v>
      </c>
      <c r="D273" s="33" t="s">
        <v>422</v>
      </c>
      <c r="E273" s="31"/>
      <c r="F273" s="35" t="s">
        <v>615</v>
      </c>
      <c r="G273" s="36">
        <v>260</v>
      </c>
    </row>
    <row r="274" spans="1:7" ht="231" x14ac:dyDescent="0.25">
      <c r="A274" s="34">
        <v>43</v>
      </c>
      <c r="B274" s="35" t="s">
        <v>311</v>
      </c>
      <c r="C274" s="36">
        <v>120</v>
      </c>
      <c r="D274" s="33" t="s">
        <v>580</v>
      </c>
      <c r="E274" s="31"/>
      <c r="F274" s="35" t="s">
        <v>616</v>
      </c>
      <c r="G274" s="36">
        <v>130</v>
      </c>
    </row>
    <row r="275" spans="1:7" ht="33" x14ac:dyDescent="0.25">
      <c r="A275" s="34">
        <v>60</v>
      </c>
      <c r="B275" s="35" t="s">
        <v>312</v>
      </c>
      <c r="C275" s="36">
        <v>200</v>
      </c>
      <c r="D275" s="33" t="s">
        <v>396</v>
      </c>
      <c r="E275" s="31"/>
      <c r="F275" s="35" t="s">
        <v>129</v>
      </c>
      <c r="G275" s="36">
        <v>180</v>
      </c>
    </row>
    <row r="276" spans="1:7" ht="33" x14ac:dyDescent="0.25">
      <c r="A276" s="34">
        <v>67</v>
      </c>
      <c r="B276" s="35" t="s">
        <v>313</v>
      </c>
      <c r="C276" s="36">
        <v>200</v>
      </c>
      <c r="D276" s="33" t="s">
        <v>396</v>
      </c>
      <c r="E276" s="31"/>
      <c r="F276" s="35" t="s">
        <v>313</v>
      </c>
      <c r="G276" s="36">
        <v>200</v>
      </c>
    </row>
    <row r="277" spans="1:7" ht="66" x14ac:dyDescent="0.25">
      <c r="A277" s="34">
        <v>89</v>
      </c>
      <c r="B277" s="35" t="s">
        <v>185</v>
      </c>
      <c r="C277" s="36">
        <v>60</v>
      </c>
      <c r="D277" s="33" t="s">
        <v>314</v>
      </c>
      <c r="E277" s="31"/>
      <c r="F277" s="35"/>
      <c r="G277" s="36"/>
    </row>
    <row r="278" spans="1:7" ht="82.5" x14ac:dyDescent="0.25">
      <c r="A278" s="34">
        <v>90</v>
      </c>
      <c r="B278" s="35" t="s">
        <v>178</v>
      </c>
      <c r="C278" s="36">
        <v>60</v>
      </c>
      <c r="D278" s="33" t="s">
        <v>229</v>
      </c>
      <c r="E278" s="31"/>
      <c r="F278" s="35" t="s">
        <v>180</v>
      </c>
      <c r="G278" s="36">
        <v>90</v>
      </c>
    </row>
    <row r="279" spans="1:7" x14ac:dyDescent="0.25">
      <c r="A279" s="34"/>
      <c r="B279" s="35"/>
      <c r="C279" s="36"/>
      <c r="D279" s="33"/>
      <c r="E279" s="32"/>
      <c r="F279" s="38"/>
      <c r="G279" s="36"/>
    </row>
    <row r="280" spans="1:7" x14ac:dyDescent="0.25">
      <c r="A280" s="368" t="s">
        <v>41</v>
      </c>
      <c r="B280" s="369"/>
      <c r="C280" s="36">
        <f>SUM(C272:C279)</f>
        <v>1025</v>
      </c>
      <c r="D280" s="33"/>
      <c r="E280" s="32"/>
      <c r="F280" s="39" t="s">
        <v>41</v>
      </c>
      <c r="G280" s="36">
        <f>SUM(G272:G279)</f>
        <v>960</v>
      </c>
    </row>
    <row r="281" spans="1:7" x14ac:dyDescent="0.25">
      <c r="A281" s="373" t="s">
        <v>12</v>
      </c>
      <c r="B281" s="374"/>
      <c r="C281" s="375"/>
      <c r="D281" s="33"/>
      <c r="E281" s="32"/>
      <c r="F281" s="373" t="s">
        <v>12</v>
      </c>
      <c r="G281" s="375"/>
    </row>
    <row r="282" spans="1:7" ht="132" x14ac:dyDescent="0.25">
      <c r="A282" s="34">
        <v>93</v>
      </c>
      <c r="B282" s="35" t="s">
        <v>242</v>
      </c>
      <c r="C282" s="36">
        <v>40</v>
      </c>
      <c r="D282" s="33" t="s">
        <v>420</v>
      </c>
      <c r="E282" s="32"/>
      <c r="F282" s="38" t="s">
        <v>426</v>
      </c>
      <c r="G282" s="36">
        <v>30</v>
      </c>
    </row>
    <row r="283" spans="1:7" ht="82.5" x14ac:dyDescent="0.25">
      <c r="A283" s="34">
        <v>78</v>
      </c>
      <c r="B283" s="35" t="s">
        <v>272</v>
      </c>
      <c r="C283" s="36">
        <v>200</v>
      </c>
      <c r="D283" s="33" t="s">
        <v>581</v>
      </c>
      <c r="E283" s="32"/>
      <c r="F283" s="35" t="s">
        <v>172</v>
      </c>
      <c r="G283" s="36">
        <v>200</v>
      </c>
    </row>
    <row r="284" spans="1:7" ht="33" x14ac:dyDescent="0.25">
      <c r="A284" s="34">
        <v>63</v>
      </c>
      <c r="B284" s="35" t="s">
        <v>315</v>
      </c>
      <c r="C284" s="36">
        <v>120</v>
      </c>
      <c r="D284" s="33" t="s">
        <v>421</v>
      </c>
      <c r="E284" s="32"/>
      <c r="F284" s="35" t="s">
        <v>315</v>
      </c>
      <c r="G284" s="36">
        <v>150</v>
      </c>
    </row>
    <row r="285" spans="1:7" x14ac:dyDescent="0.25">
      <c r="A285" s="368" t="s">
        <v>66</v>
      </c>
      <c r="B285" s="369"/>
      <c r="C285" s="36">
        <f>SUM(C282:C284)</f>
        <v>360</v>
      </c>
      <c r="D285" s="33"/>
      <c r="E285" s="32"/>
      <c r="F285" s="39" t="s">
        <v>66</v>
      </c>
      <c r="G285" s="36">
        <f>SUM(G282:G284)</f>
        <v>380</v>
      </c>
    </row>
    <row r="286" spans="1:7" x14ac:dyDescent="0.25">
      <c r="A286" s="368" t="s">
        <v>316</v>
      </c>
      <c r="B286" s="369"/>
      <c r="C286" s="40">
        <f>C270+C280+C285</f>
        <v>2065</v>
      </c>
      <c r="D286" s="33"/>
      <c r="E286" s="37"/>
      <c r="F286" s="39" t="s">
        <v>316</v>
      </c>
      <c r="G286" s="40">
        <f>G270+G280+G285</f>
        <v>1980</v>
      </c>
    </row>
    <row r="287" spans="1:7" x14ac:dyDescent="0.25">
      <c r="A287" s="376" t="s">
        <v>317</v>
      </c>
      <c r="B287" s="377"/>
      <c r="C287" s="378"/>
      <c r="D287" s="33"/>
      <c r="E287" s="41"/>
      <c r="F287" s="376" t="s">
        <v>317</v>
      </c>
      <c r="G287" s="378"/>
    </row>
    <row r="288" spans="1:7" x14ac:dyDescent="0.25">
      <c r="A288" s="370" t="s">
        <v>82</v>
      </c>
      <c r="B288" s="371"/>
      <c r="C288" s="372"/>
      <c r="D288" s="33"/>
      <c r="E288" s="41"/>
      <c r="F288" s="370" t="s">
        <v>82</v>
      </c>
      <c r="G288" s="372"/>
    </row>
    <row r="289" spans="1:7" ht="148.5" x14ac:dyDescent="0.25">
      <c r="A289" s="34">
        <v>1</v>
      </c>
      <c r="B289" s="35" t="s">
        <v>223</v>
      </c>
      <c r="C289" s="36">
        <v>50</v>
      </c>
      <c r="D289" s="33" t="s">
        <v>423</v>
      </c>
      <c r="F289" s="35"/>
      <c r="G289" s="36"/>
    </row>
    <row r="290" spans="1:7" ht="231" x14ac:dyDescent="0.25">
      <c r="A290" s="34">
        <v>39</v>
      </c>
      <c r="B290" s="35" t="s">
        <v>606</v>
      </c>
      <c r="C290" s="36">
        <v>205</v>
      </c>
      <c r="D290" s="33" t="s">
        <v>582</v>
      </c>
      <c r="F290" s="35" t="s">
        <v>617</v>
      </c>
      <c r="G290" s="36">
        <v>190</v>
      </c>
    </row>
    <row r="291" spans="1:7" ht="82.5" x14ac:dyDescent="0.25">
      <c r="A291" s="34">
        <v>75</v>
      </c>
      <c r="B291" s="35" t="s">
        <v>209</v>
      </c>
      <c r="C291" s="36">
        <v>200</v>
      </c>
      <c r="D291" s="33" t="s">
        <v>318</v>
      </c>
      <c r="F291" s="35" t="s">
        <v>46</v>
      </c>
      <c r="G291" s="36">
        <v>200</v>
      </c>
    </row>
    <row r="292" spans="1:7" ht="82.5" x14ac:dyDescent="0.25">
      <c r="A292" s="34">
        <v>90</v>
      </c>
      <c r="B292" s="35" t="s">
        <v>178</v>
      </c>
      <c r="C292" s="36">
        <v>20</v>
      </c>
      <c r="D292" s="33" t="s">
        <v>229</v>
      </c>
      <c r="F292" s="35" t="s">
        <v>180</v>
      </c>
      <c r="G292" s="36">
        <v>60</v>
      </c>
    </row>
    <row r="293" spans="1:7" ht="33" x14ac:dyDescent="0.25">
      <c r="A293" s="34">
        <v>63</v>
      </c>
      <c r="B293" s="35" t="s">
        <v>249</v>
      </c>
      <c r="C293" s="36">
        <v>100</v>
      </c>
      <c r="D293" s="33" t="s">
        <v>421</v>
      </c>
      <c r="F293" s="35" t="s">
        <v>249</v>
      </c>
      <c r="G293" s="36">
        <v>100</v>
      </c>
    </row>
    <row r="294" spans="1:7" x14ac:dyDescent="0.25">
      <c r="A294" s="368" t="s">
        <v>39</v>
      </c>
      <c r="B294" s="369"/>
      <c r="C294" s="36">
        <f>SUM(C289:C293)</f>
        <v>575</v>
      </c>
      <c r="D294" s="33"/>
      <c r="F294" s="39" t="s">
        <v>39</v>
      </c>
      <c r="G294" s="36">
        <f>SUM(G289:G293)</f>
        <v>550</v>
      </c>
    </row>
    <row r="295" spans="1:7" x14ac:dyDescent="0.25">
      <c r="A295" s="370" t="s">
        <v>11</v>
      </c>
      <c r="B295" s="371"/>
      <c r="C295" s="372"/>
      <c r="D295" s="33"/>
      <c r="F295" s="370" t="s">
        <v>11</v>
      </c>
      <c r="G295" s="372"/>
    </row>
    <row r="296" spans="1:7" ht="49.5" x14ac:dyDescent="0.25">
      <c r="A296" s="34">
        <v>12</v>
      </c>
      <c r="B296" s="35" t="s">
        <v>319</v>
      </c>
      <c r="C296" s="36">
        <v>100</v>
      </c>
      <c r="D296" s="33" t="s">
        <v>421</v>
      </c>
      <c r="F296" s="35" t="s">
        <v>319</v>
      </c>
      <c r="G296" s="36">
        <v>100</v>
      </c>
    </row>
    <row r="297" spans="1:7" ht="247.5" x14ac:dyDescent="0.25">
      <c r="A297" s="34">
        <v>25</v>
      </c>
      <c r="B297" s="35" t="s">
        <v>320</v>
      </c>
      <c r="C297" s="36">
        <v>250</v>
      </c>
      <c r="D297" s="33" t="s">
        <v>583</v>
      </c>
      <c r="F297" s="35" t="s">
        <v>618</v>
      </c>
      <c r="G297" s="36">
        <v>260</v>
      </c>
    </row>
    <row r="298" spans="1:7" ht="247.5" x14ac:dyDescent="0.25">
      <c r="A298" s="34">
        <v>47</v>
      </c>
      <c r="B298" s="35" t="s">
        <v>166</v>
      </c>
      <c r="C298" s="36">
        <v>120</v>
      </c>
      <c r="D298" s="33" t="s">
        <v>280</v>
      </c>
      <c r="F298" s="35" t="s">
        <v>322</v>
      </c>
      <c r="G298" s="36">
        <v>100</v>
      </c>
    </row>
    <row r="299" spans="1:7" x14ac:dyDescent="0.25">
      <c r="A299" s="34">
        <v>55</v>
      </c>
      <c r="B299" s="35" t="s">
        <v>254</v>
      </c>
      <c r="C299" s="36">
        <v>200</v>
      </c>
      <c r="D299" s="33"/>
      <c r="F299" s="35" t="s">
        <v>254</v>
      </c>
      <c r="G299" s="36">
        <v>180</v>
      </c>
    </row>
    <row r="300" spans="1:7" ht="264" x14ac:dyDescent="0.25">
      <c r="A300" s="34">
        <v>68</v>
      </c>
      <c r="B300" s="35" t="s">
        <v>240</v>
      </c>
      <c r="C300" s="36">
        <v>200</v>
      </c>
      <c r="D300" s="33" t="s">
        <v>584</v>
      </c>
      <c r="F300" s="35" t="s">
        <v>199</v>
      </c>
      <c r="G300" s="36">
        <v>200</v>
      </c>
    </row>
    <row r="301" spans="1:7" ht="66" x14ac:dyDescent="0.25">
      <c r="A301" s="34">
        <v>89</v>
      </c>
      <c r="B301" s="35" t="s">
        <v>185</v>
      </c>
      <c r="C301" s="36">
        <v>50</v>
      </c>
      <c r="D301" s="33" t="s">
        <v>186</v>
      </c>
      <c r="E301" s="43"/>
      <c r="F301" s="35" t="s">
        <v>180</v>
      </c>
      <c r="G301" s="36">
        <v>90</v>
      </c>
    </row>
    <row r="302" spans="1:7" ht="82.5" x14ac:dyDescent="0.25">
      <c r="A302" s="34">
        <v>90</v>
      </c>
      <c r="B302" s="35" t="s">
        <v>178</v>
      </c>
      <c r="C302" s="36">
        <v>30</v>
      </c>
      <c r="D302" s="33" t="s">
        <v>229</v>
      </c>
      <c r="F302" s="35"/>
      <c r="G302" s="36"/>
    </row>
    <row r="303" spans="1:7" x14ac:dyDescent="0.25">
      <c r="A303" s="34"/>
      <c r="B303" s="35"/>
      <c r="C303" s="36"/>
      <c r="D303" s="33"/>
      <c r="F303" s="38"/>
      <c r="G303" s="36"/>
    </row>
    <row r="304" spans="1:7" x14ac:dyDescent="0.25">
      <c r="A304" s="368" t="s">
        <v>41</v>
      </c>
      <c r="B304" s="369"/>
      <c r="C304" s="36">
        <f>SUM(C296:C303)</f>
        <v>950</v>
      </c>
      <c r="D304" s="33"/>
      <c r="F304" s="39" t="s">
        <v>41</v>
      </c>
      <c r="G304" s="36">
        <f>SUM(G296:G303)</f>
        <v>930</v>
      </c>
    </row>
    <row r="305" spans="1:7" x14ac:dyDescent="0.25">
      <c r="A305" s="373" t="s">
        <v>12</v>
      </c>
      <c r="B305" s="374"/>
      <c r="C305" s="375"/>
      <c r="D305" s="33"/>
      <c r="F305" s="373" t="s">
        <v>12</v>
      </c>
      <c r="G305" s="375"/>
    </row>
    <row r="306" spans="1:7" ht="115.5" x14ac:dyDescent="0.25">
      <c r="A306" s="34">
        <v>86</v>
      </c>
      <c r="B306" s="35" t="s">
        <v>323</v>
      </c>
      <c r="C306" s="36">
        <v>36</v>
      </c>
      <c r="D306" s="33" t="s">
        <v>424</v>
      </c>
      <c r="F306" s="38" t="s">
        <v>429</v>
      </c>
      <c r="G306" s="36">
        <v>30</v>
      </c>
    </row>
    <row r="307" spans="1:7" ht="33" x14ac:dyDescent="0.25">
      <c r="A307" s="34">
        <v>73</v>
      </c>
      <c r="B307" s="35" t="s">
        <v>176</v>
      </c>
      <c r="C307" s="36">
        <v>212</v>
      </c>
      <c r="D307" s="33" t="s">
        <v>396</v>
      </c>
      <c r="F307" s="38" t="s">
        <v>157</v>
      </c>
      <c r="G307" s="36">
        <v>200</v>
      </c>
    </row>
    <row r="308" spans="1:7" ht="115.5" x14ac:dyDescent="0.25">
      <c r="A308" s="34">
        <v>79</v>
      </c>
      <c r="B308" s="35" t="s">
        <v>258</v>
      </c>
      <c r="C308" s="36">
        <v>200</v>
      </c>
      <c r="D308" s="33" t="s">
        <v>425</v>
      </c>
      <c r="F308" s="38" t="s">
        <v>38</v>
      </c>
      <c r="G308" s="36">
        <v>150</v>
      </c>
    </row>
    <row r="309" spans="1:7" x14ac:dyDescent="0.25">
      <c r="A309" s="368" t="s">
        <v>66</v>
      </c>
      <c r="B309" s="369"/>
      <c r="C309" s="36">
        <f>SUM(C306:C308)</f>
        <v>448</v>
      </c>
      <c r="D309" s="33"/>
      <c r="F309" s="39" t="s">
        <v>66</v>
      </c>
      <c r="G309" s="36">
        <f>SUM(G306:G308)</f>
        <v>380</v>
      </c>
    </row>
    <row r="310" spans="1:7" x14ac:dyDescent="0.25">
      <c r="A310" s="368" t="s">
        <v>324</v>
      </c>
      <c r="B310" s="369"/>
      <c r="C310" s="40">
        <f>C309+C304+C294</f>
        <v>1973</v>
      </c>
      <c r="D310" s="33"/>
      <c r="F310" s="39" t="s">
        <v>324</v>
      </c>
      <c r="G310" s="40">
        <f>G294+G304+G309</f>
        <v>1860</v>
      </c>
    </row>
    <row r="311" spans="1:7" x14ac:dyDescent="0.25">
      <c r="D311" s="23"/>
      <c r="F311" s="23"/>
    </row>
    <row r="312" spans="1:7" x14ac:dyDescent="0.25">
      <c r="D312" s="23"/>
      <c r="F312" s="23"/>
    </row>
    <row r="313" spans="1:7" x14ac:dyDescent="0.25">
      <c r="D313" s="23"/>
      <c r="F313" s="23"/>
    </row>
    <row r="314" spans="1:7" x14ac:dyDescent="0.25">
      <c r="D314" s="23"/>
      <c r="F314" s="23"/>
    </row>
    <row r="315" spans="1:7" x14ac:dyDescent="0.25">
      <c r="D315" s="23"/>
      <c r="F315" s="23"/>
    </row>
    <row r="316" spans="1:7" x14ac:dyDescent="0.25">
      <c r="D316" s="23"/>
      <c r="F316" s="23"/>
    </row>
    <row r="317" spans="1:7" x14ac:dyDescent="0.25">
      <c r="D317" s="23"/>
      <c r="F317" s="23"/>
    </row>
    <row r="318" spans="1:7" x14ac:dyDescent="0.25">
      <c r="D318" s="23"/>
      <c r="F318" s="23"/>
    </row>
    <row r="319" spans="1:7" x14ac:dyDescent="0.25">
      <c r="D319" s="23"/>
      <c r="F319" s="23"/>
    </row>
    <row r="320" spans="1:7" x14ac:dyDescent="0.25">
      <c r="D320" s="23"/>
      <c r="F320" s="23"/>
    </row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  <row r="327" s="23" customFormat="1" x14ac:dyDescent="0.25"/>
    <row r="328" s="23" customFormat="1" x14ac:dyDescent="0.25"/>
    <row r="329" s="23" customFormat="1" x14ac:dyDescent="0.25"/>
    <row r="330" s="23" customFormat="1" x14ac:dyDescent="0.25"/>
    <row r="331" s="23" customFormat="1" x14ac:dyDescent="0.25"/>
    <row r="332" s="23" customFormat="1" x14ac:dyDescent="0.25"/>
    <row r="333" s="23" customFormat="1" x14ac:dyDescent="0.25"/>
    <row r="334" s="23" customFormat="1" x14ac:dyDescent="0.25"/>
    <row r="335" s="23" customFormat="1" x14ac:dyDescent="0.25"/>
    <row r="336" s="23" customFormat="1" x14ac:dyDescent="0.25"/>
    <row r="337" s="23" customFormat="1" x14ac:dyDescent="0.25"/>
    <row r="338" s="23" customFormat="1" x14ac:dyDescent="0.25"/>
    <row r="339" s="23" customFormat="1" x14ac:dyDescent="0.25"/>
    <row r="340" s="23" customFormat="1" x14ac:dyDescent="0.25"/>
    <row r="341" s="23" customFormat="1" x14ac:dyDescent="0.25"/>
    <row r="342" s="23" customFormat="1" x14ac:dyDescent="0.25"/>
    <row r="343" s="23" customFormat="1" x14ac:dyDescent="0.25"/>
    <row r="344" s="23" customFormat="1" x14ac:dyDescent="0.25"/>
    <row r="345" s="23" customFormat="1" x14ac:dyDescent="0.25"/>
    <row r="346" s="23" customFormat="1" x14ac:dyDescent="0.25"/>
    <row r="347" s="23" customFormat="1" x14ac:dyDescent="0.25"/>
    <row r="348" s="23" customFormat="1" x14ac:dyDescent="0.25"/>
    <row r="349" s="23" customFormat="1" x14ac:dyDescent="0.25"/>
    <row r="350" s="23" customFormat="1" x14ac:dyDescent="0.25"/>
    <row r="351" s="23" customFormat="1" x14ac:dyDescent="0.25"/>
    <row r="352" s="23" customFormat="1" x14ac:dyDescent="0.25"/>
    <row r="353" s="23" customFormat="1" x14ac:dyDescent="0.25"/>
    <row r="354" s="23" customFormat="1" x14ac:dyDescent="0.25"/>
    <row r="355" s="23" customFormat="1" x14ac:dyDescent="0.25"/>
    <row r="356" s="23" customFormat="1" x14ac:dyDescent="0.25"/>
    <row r="357" s="23" customFormat="1" x14ac:dyDescent="0.25"/>
    <row r="358" s="23" customFormat="1" x14ac:dyDescent="0.25"/>
    <row r="359" s="23" customFormat="1" x14ac:dyDescent="0.25"/>
    <row r="360" s="23" customFormat="1" x14ac:dyDescent="0.25"/>
    <row r="361" s="23" customFormat="1" x14ac:dyDescent="0.25"/>
    <row r="362" s="23" customFormat="1" x14ac:dyDescent="0.25"/>
    <row r="363" s="23" customFormat="1" x14ac:dyDescent="0.25"/>
    <row r="364" s="23" customFormat="1" x14ac:dyDescent="0.25"/>
    <row r="365" s="23" customFormat="1" x14ac:dyDescent="0.25"/>
    <row r="366" s="23" customFormat="1" x14ac:dyDescent="0.25"/>
    <row r="367" s="23" customFormat="1" x14ac:dyDescent="0.25"/>
    <row r="368" s="23" customFormat="1" x14ac:dyDescent="0.25"/>
    <row r="369" s="23" customFormat="1" x14ac:dyDescent="0.25"/>
    <row r="370" s="23" customFormat="1" x14ac:dyDescent="0.25"/>
    <row r="371" s="23" customFormat="1" x14ac:dyDescent="0.25"/>
    <row r="372" s="23" customFormat="1" x14ac:dyDescent="0.25"/>
    <row r="373" s="23" customFormat="1" x14ac:dyDescent="0.25"/>
    <row r="374" s="23" customFormat="1" x14ac:dyDescent="0.25"/>
    <row r="375" s="23" customFormat="1" x14ac:dyDescent="0.25"/>
    <row r="376" s="23" customFormat="1" x14ac:dyDescent="0.25"/>
    <row r="377" s="23" customFormat="1" x14ac:dyDescent="0.25"/>
    <row r="378" s="23" customFormat="1" x14ac:dyDescent="0.25"/>
    <row r="379" s="23" customFormat="1" x14ac:dyDescent="0.25"/>
    <row r="380" s="23" customFormat="1" x14ac:dyDescent="0.25"/>
    <row r="381" s="23" customFormat="1" x14ac:dyDescent="0.25"/>
    <row r="382" s="23" customFormat="1" x14ac:dyDescent="0.25"/>
    <row r="383" s="23" customFormat="1" x14ac:dyDescent="0.25"/>
    <row r="384" s="23" customFormat="1" x14ac:dyDescent="0.25"/>
    <row r="385" s="23" customFormat="1" x14ac:dyDescent="0.25"/>
    <row r="386" s="23" customFormat="1" x14ac:dyDescent="0.25"/>
    <row r="387" s="23" customFormat="1" x14ac:dyDescent="0.25"/>
    <row r="388" s="23" customFormat="1" x14ac:dyDescent="0.25"/>
    <row r="389" s="23" customFormat="1" x14ac:dyDescent="0.25"/>
    <row r="390" s="23" customFormat="1" x14ac:dyDescent="0.25"/>
    <row r="391" s="23" customFormat="1" x14ac:dyDescent="0.25"/>
    <row r="392" s="23" customFormat="1" x14ac:dyDescent="0.25"/>
    <row r="393" s="23" customFormat="1" x14ac:dyDescent="0.25"/>
    <row r="394" s="23" customFormat="1" x14ac:dyDescent="0.25"/>
    <row r="395" s="23" customFormat="1" x14ac:dyDescent="0.25"/>
    <row r="396" s="23" customFormat="1" x14ac:dyDescent="0.25"/>
    <row r="397" s="23" customFormat="1" x14ac:dyDescent="0.25"/>
    <row r="398" s="23" customFormat="1" x14ac:dyDescent="0.25"/>
    <row r="399" s="23" customFormat="1" x14ac:dyDescent="0.25"/>
    <row r="400" s="23" customFormat="1" x14ac:dyDescent="0.25"/>
    <row r="401" s="23" customFormat="1" x14ac:dyDescent="0.25"/>
    <row r="402" s="23" customFormat="1" x14ac:dyDescent="0.25"/>
    <row r="403" s="23" customFormat="1" x14ac:dyDescent="0.25"/>
    <row r="404" s="23" customFormat="1" x14ac:dyDescent="0.25"/>
    <row r="405" s="23" customFormat="1" x14ac:dyDescent="0.25"/>
    <row r="406" s="23" customFormat="1" x14ac:dyDescent="0.25"/>
    <row r="407" s="23" customFormat="1" x14ac:dyDescent="0.25"/>
    <row r="408" s="23" customFormat="1" x14ac:dyDescent="0.25"/>
    <row r="409" s="23" customFormat="1" x14ac:dyDescent="0.25"/>
    <row r="410" s="23" customFormat="1" x14ac:dyDescent="0.25"/>
    <row r="411" s="23" customFormat="1" x14ac:dyDescent="0.25"/>
    <row r="412" s="23" customFormat="1" x14ac:dyDescent="0.25"/>
    <row r="413" s="23" customFormat="1" x14ac:dyDescent="0.25"/>
    <row r="414" s="23" customFormat="1" x14ac:dyDescent="0.25"/>
    <row r="415" s="23" customFormat="1" x14ac:dyDescent="0.25"/>
    <row r="416" s="23" customFormat="1" x14ac:dyDescent="0.25"/>
    <row r="417" s="23" customFormat="1" x14ac:dyDescent="0.25"/>
    <row r="418" s="23" customFormat="1" x14ac:dyDescent="0.25"/>
    <row r="419" s="23" customFormat="1" x14ac:dyDescent="0.25"/>
    <row r="420" s="23" customFormat="1" x14ac:dyDescent="0.25"/>
    <row r="421" s="23" customFormat="1" x14ac:dyDescent="0.25"/>
    <row r="422" s="23" customFormat="1" x14ac:dyDescent="0.25"/>
    <row r="423" s="23" customFormat="1" x14ac:dyDescent="0.25"/>
    <row r="424" s="23" customFormat="1" x14ac:dyDescent="0.25"/>
    <row r="425" s="23" customFormat="1" x14ac:dyDescent="0.25"/>
    <row r="426" s="23" customFormat="1" x14ac:dyDescent="0.25"/>
    <row r="427" s="23" customFormat="1" x14ac:dyDescent="0.25"/>
    <row r="428" s="23" customFormat="1" x14ac:dyDescent="0.25"/>
    <row r="429" s="23" customFormat="1" x14ac:dyDescent="0.25"/>
    <row r="430" s="23" customFormat="1" x14ac:dyDescent="0.25"/>
    <row r="431" s="23" customFormat="1" x14ac:dyDescent="0.25"/>
    <row r="432" s="23" customFormat="1" x14ac:dyDescent="0.25"/>
    <row r="433" s="23" customFormat="1" x14ac:dyDescent="0.25"/>
    <row r="434" s="23" customFormat="1" x14ac:dyDescent="0.25"/>
    <row r="435" s="23" customFormat="1" x14ac:dyDescent="0.25"/>
    <row r="436" s="23" customFormat="1" x14ac:dyDescent="0.25"/>
    <row r="437" s="23" customFormat="1" x14ac:dyDescent="0.25"/>
    <row r="438" s="23" customFormat="1" x14ac:dyDescent="0.25"/>
    <row r="439" s="23" customFormat="1" x14ac:dyDescent="0.25"/>
    <row r="440" s="23" customFormat="1" x14ac:dyDescent="0.25"/>
    <row r="441" s="23" customFormat="1" x14ac:dyDescent="0.25"/>
    <row r="442" s="23" customFormat="1" x14ac:dyDescent="0.25"/>
    <row r="443" s="23" customFormat="1" x14ac:dyDescent="0.25"/>
    <row r="444" s="23" customFormat="1" x14ac:dyDescent="0.25"/>
    <row r="445" s="23" customFormat="1" x14ac:dyDescent="0.25"/>
    <row r="446" s="23" customFormat="1" x14ac:dyDescent="0.25"/>
    <row r="447" s="23" customFormat="1" x14ac:dyDescent="0.25"/>
    <row r="448" s="23" customFormat="1" x14ac:dyDescent="0.25"/>
    <row r="449" s="23" customFormat="1" x14ac:dyDescent="0.25"/>
    <row r="450" s="23" customFormat="1" x14ac:dyDescent="0.25"/>
    <row r="451" s="23" customFormat="1" x14ac:dyDescent="0.25"/>
    <row r="452" s="23" customFormat="1" x14ac:dyDescent="0.25"/>
    <row r="453" s="23" customFormat="1" x14ac:dyDescent="0.25"/>
    <row r="454" s="23" customFormat="1" x14ac:dyDescent="0.25"/>
    <row r="455" s="23" customFormat="1" x14ac:dyDescent="0.25"/>
    <row r="456" s="23" customFormat="1" x14ac:dyDescent="0.25"/>
    <row r="457" s="23" customFormat="1" x14ac:dyDescent="0.25"/>
    <row r="458" s="23" customFormat="1" x14ac:dyDescent="0.25"/>
    <row r="459" s="23" customFormat="1" x14ac:dyDescent="0.25"/>
    <row r="460" s="23" customFormat="1" x14ac:dyDescent="0.25"/>
    <row r="461" s="23" customFormat="1" x14ac:dyDescent="0.25"/>
    <row r="462" s="23" customFormat="1" x14ac:dyDescent="0.25"/>
    <row r="463" s="23" customFormat="1" x14ac:dyDescent="0.25"/>
    <row r="464" s="23" customFormat="1" x14ac:dyDescent="0.25"/>
    <row r="465" s="23" customFormat="1" x14ac:dyDescent="0.25"/>
    <row r="466" s="23" customFormat="1" x14ac:dyDescent="0.25"/>
    <row r="467" s="23" customFormat="1" x14ac:dyDescent="0.25"/>
    <row r="468" s="23" customFormat="1" x14ac:dyDescent="0.25"/>
    <row r="469" s="23" customFormat="1" x14ac:dyDescent="0.25"/>
    <row r="470" s="23" customFormat="1" x14ac:dyDescent="0.25"/>
    <row r="471" s="23" customFormat="1" x14ac:dyDescent="0.25"/>
    <row r="472" s="23" customFormat="1" x14ac:dyDescent="0.25"/>
    <row r="473" s="23" customFormat="1" x14ac:dyDescent="0.25"/>
    <row r="474" s="23" customFormat="1" x14ac:dyDescent="0.25"/>
    <row r="475" s="23" customFormat="1" x14ac:dyDescent="0.25"/>
    <row r="476" s="23" customFormat="1" x14ac:dyDescent="0.25"/>
    <row r="477" s="23" customFormat="1" x14ac:dyDescent="0.25"/>
    <row r="478" s="23" customFormat="1" x14ac:dyDescent="0.25"/>
    <row r="479" s="23" customFormat="1" x14ac:dyDescent="0.25"/>
    <row r="480" s="23" customFormat="1" x14ac:dyDescent="0.25"/>
    <row r="481" s="23" customFormat="1" x14ac:dyDescent="0.25"/>
    <row r="482" s="23" customFormat="1" x14ac:dyDescent="0.25"/>
    <row r="483" s="23" customFormat="1" x14ac:dyDescent="0.25"/>
    <row r="484" s="23" customFormat="1" x14ac:dyDescent="0.25"/>
    <row r="485" s="23" customFormat="1" x14ac:dyDescent="0.25"/>
    <row r="486" s="23" customFormat="1" x14ac:dyDescent="0.25"/>
    <row r="487" s="23" customFormat="1" x14ac:dyDescent="0.25"/>
    <row r="488" s="23" customFormat="1" x14ac:dyDescent="0.25"/>
    <row r="489" s="23" customFormat="1" x14ac:dyDescent="0.25"/>
    <row r="490" s="23" customFormat="1" x14ac:dyDescent="0.25"/>
    <row r="491" s="23" customFormat="1" x14ac:dyDescent="0.25"/>
    <row r="492" s="23" customFormat="1" x14ac:dyDescent="0.25"/>
    <row r="493" s="23" customFormat="1" x14ac:dyDescent="0.25"/>
    <row r="494" s="23" customFormat="1" x14ac:dyDescent="0.25"/>
    <row r="495" s="23" customFormat="1" x14ac:dyDescent="0.25"/>
    <row r="496" s="23" customFormat="1" x14ac:dyDescent="0.25"/>
    <row r="497" s="23" customFormat="1" x14ac:dyDescent="0.25"/>
    <row r="498" s="23" customFormat="1" x14ac:dyDescent="0.25"/>
    <row r="499" s="23" customFormat="1" x14ac:dyDescent="0.25"/>
    <row r="500" s="23" customFormat="1" x14ac:dyDescent="0.25"/>
    <row r="501" s="23" customFormat="1" x14ac:dyDescent="0.25"/>
    <row r="502" s="23" customFormat="1" x14ac:dyDescent="0.25"/>
    <row r="503" s="23" customFormat="1" x14ac:dyDescent="0.25"/>
    <row r="504" s="23" customFormat="1" x14ac:dyDescent="0.25"/>
    <row r="505" s="23" customFormat="1" x14ac:dyDescent="0.25"/>
    <row r="506" s="23" customFormat="1" x14ac:dyDescent="0.25"/>
    <row r="507" s="23" customFormat="1" x14ac:dyDescent="0.25"/>
    <row r="508" s="23" customFormat="1" x14ac:dyDescent="0.25"/>
    <row r="509" s="23" customFormat="1" x14ac:dyDescent="0.25"/>
    <row r="510" s="23" customFormat="1" x14ac:dyDescent="0.25"/>
    <row r="511" s="23" customFormat="1" x14ac:dyDescent="0.25"/>
    <row r="512" s="23" customFormat="1" x14ac:dyDescent="0.25"/>
    <row r="513" s="23" customFormat="1" x14ac:dyDescent="0.25"/>
    <row r="514" s="23" customFormat="1" x14ac:dyDescent="0.25"/>
    <row r="515" s="23" customFormat="1" x14ac:dyDescent="0.25"/>
    <row r="516" s="23" customFormat="1" x14ac:dyDescent="0.25"/>
    <row r="517" s="23" customFormat="1" x14ac:dyDescent="0.25"/>
    <row r="518" s="23" customFormat="1" x14ac:dyDescent="0.25"/>
    <row r="519" s="23" customFormat="1" x14ac:dyDescent="0.25"/>
    <row r="520" s="23" customFormat="1" x14ac:dyDescent="0.25"/>
    <row r="521" s="23" customFormat="1" x14ac:dyDescent="0.25"/>
    <row r="522" s="23" customFormat="1" x14ac:dyDescent="0.25"/>
    <row r="523" s="23" customFormat="1" x14ac:dyDescent="0.25"/>
    <row r="524" s="23" customFormat="1" x14ac:dyDescent="0.25"/>
    <row r="525" s="23" customFormat="1" x14ac:dyDescent="0.25"/>
    <row r="526" s="23" customFormat="1" x14ac:dyDescent="0.25"/>
    <row r="527" s="23" customFormat="1" x14ac:dyDescent="0.25"/>
    <row r="528" s="23" customFormat="1" x14ac:dyDescent="0.25"/>
    <row r="529" s="23" customFormat="1" x14ac:dyDescent="0.25"/>
    <row r="530" s="23" customFormat="1" x14ac:dyDescent="0.25"/>
    <row r="531" s="23" customFormat="1" x14ac:dyDescent="0.25"/>
    <row r="532" s="23" customFormat="1" x14ac:dyDescent="0.25"/>
    <row r="533" s="23" customFormat="1" x14ac:dyDescent="0.25"/>
    <row r="534" s="23" customFormat="1" x14ac:dyDescent="0.25"/>
    <row r="535" s="23" customFormat="1" x14ac:dyDescent="0.25"/>
    <row r="536" s="23" customFormat="1" x14ac:dyDescent="0.25"/>
    <row r="537" s="23" customFormat="1" x14ac:dyDescent="0.25"/>
    <row r="538" s="23" customFormat="1" x14ac:dyDescent="0.25"/>
    <row r="539" s="23" customFormat="1" x14ac:dyDescent="0.25"/>
    <row r="540" s="23" customFormat="1" x14ac:dyDescent="0.25"/>
    <row r="541" s="23" customFormat="1" x14ac:dyDescent="0.25"/>
    <row r="542" s="23" customFormat="1" x14ac:dyDescent="0.25"/>
    <row r="543" s="23" customFormat="1" x14ac:dyDescent="0.25"/>
    <row r="544" s="23" customFormat="1" x14ac:dyDescent="0.25"/>
    <row r="545" s="23" customFormat="1" x14ac:dyDescent="0.25"/>
    <row r="546" s="23" customFormat="1" x14ac:dyDescent="0.25"/>
  </sheetData>
  <mergeCells count="152">
    <mergeCell ref="A17:B17"/>
    <mergeCell ref="A18:C18"/>
    <mergeCell ref="F18:G18"/>
    <mergeCell ref="A28:B28"/>
    <mergeCell ref="A2:G2"/>
    <mergeCell ref="F3:G3"/>
    <mergeCell ref="A5:A6"/>
    <mergeCell ref="B5:B6"/>
    <mergeCell ref="C5:C6"/>
    <mergeCell ref="D5:D6"/>
    <mergeCell ref="F5:F6"/>
    <mergeCell ref="G5:G6"/>
    <mergeCell ref="F7:G7"/>
    <mergeCell ref="A8:C8"/>
    <mergeCell ref="F8:G8"/>
    <mergeCell ref="A7:D7"/>
    <mergeCell ref="A36:C36"/>
    <mergeCell ref="F36:G36"/>
    <mergeCell ref="A43:B43"/>
    <mergeCell ref="A44:C44"/>
    <mergeCell ref="F44:G44"/>
    <mergeCell ref="A29:C29"/>
    <mergeCell ref="F29:G29"/>
    <mergeCell ref="A33:B33"/>
    <mergeCell ref="A34:B34"/>
    <mergeCell ref="A35:C35"/>
    <mergeCell ref="F35:G35"/>
    <mergeCell ref="A60:C60"/>
    <mergeCell ref="F60:G60"/>
    <mergeCell ref="A61:C61"/>
    <mergeCell ref="F61:G61"/>
    <mergeCell ref="A69:B69"/>
    <mergeCell ref="A53:B53"/>
    <mergeCell ref="A54:C54"/>
    <mergeCell ref="F54:G54"/>
    <mergeCell ref="A58:B58"/>
    <mergeCell ref="A59:B59"/>
    <mergeCell ref="A84:B84"/>
    <mergeCell ref="A85:B85"/>
    <mergeCell ref="A86:C86"/>
    <mergeCell ref="F86:G86"/>
    <mergeCell ref="A87:C87"/>
    <mergeCell ref="F87:G87"/>
    <mergeCell ref="A70:C70"/>
    <mergeCell ref="F70:G70"/>
    <mergeCell ref="A79:B79"/>
    <mergeCell ref="A80:C80"/>
    <mergeCell ref="F80:G80"/>
    <mergeCell ref="A105:C105"/>
    <mergeCell ref="F105:G105"/>
    <mergeCell ref="A109:B109"/>
    <mergeCell ref="A110:B110"/>
    <mergeCell ref="A111:C111"/>
    <mergeCell ref="F111:G111"/>
    <mergeCell ref="A94:B94"/>
    <mergeCell ref="A95:C95"/>
    <mergeCell ref="F95:G95"/>
    <mergeCell ref="A104:B104"/>
    <mergeCell ref="A129:B129"/>
    <mergeCell ref="A130:C130"/>
    <mergeCell ref="F130:G130"/>
    <mergeCell ref="A134:B134"/>
    <mergeCell ref="A135:B135"/>
    <mergeCell ref="A112:C112"/>
    <mergeCell ref="F112:G112"/>
    <mergeCell ref="A120:B120"/>
    <mergeCell ref="A121:C121"/>
    <mergeCell ref="F121:G121"/>
    <mergeCell ref="A146:C146"/>
    <mergeCell ref="F146:G146"/>
    <mergeCell ref="A155:B155"/>
    <mergeCell ref="A156:C156"/>
    <mergeCell ref="F156:G156"/>
    <mergeCell ref="A136:C136"/>
    <mergeCell ref="F136:G136"/>
    <mergeCell ref="A137:C137"/>
    <mergeCell ref="F137:G137"/>
    <mergeCell ref="A145:B145"/>
    <mergeCell ref="A170:B170"/>
    <mergeCell ref="A171:C171"/>
    <mergeCell ref="F171:G171"/>
    <mergeCell ref="A179:B179"/>
    <mergeCell ref="A160:B160"/>
    <mergeCell ref="A161:B161"/>
    <mergeCell ref="A162:C162"/>
    <mergeCell ref="F162:G162"/>
    <mergeCell ref="A163:C163"/>
    <mergeCell ref="F163:G163"/>
    <mergeCell ref="A187:C187"/>
    <mergeCell ref="F187:G187"/>
    <mergeCell ref="A194:B194"/>
    <mergeCell ref="A195:C195"/>
    <mergeCell ref="F195:G195"/>
    <mergeCell ref="A180:C180"/>
    <mergeCell ref="F180:G180"/>
    <mergeCell ref="A184:B184"/>
    <mergeCell ref="A185:B185"/>
    <mergeCell ref="A186:C186"/>
    <mergeCell ref="F186:G186"/>
    <mergeCell ref="A212:C212"/>
    <mergeCell ref="F212:G212"/>
    <mergeCell ref="A213:C213"/>
    <mergeCell ref="F213:G213"/>
    <mergeCell ref="A221:B221"/>
    <mergeCell ref="A205:B205"/>
    <mergeCell ref="A206:C206"/>
    <mergeCell ref="F206:G206"/>
    <mergeCell ref="A210:B210"/>
    <mergeCell ref="A211:B211"/>
    <mergeCell ref="A236:B236"/>
    <mergeCell ref="A237:B237"/>
    <mergeCell ref="A238:C238"/>
    <mergeCell ref="F238:G238"/>
    <mergeCell ref="A239:C239"/>
    <mergeCell ref="F239:G239"/>
    <mergeCell ref="A222:C222"/>
    <mergeCell ref="F222:G222"/>
    <mergeCell ref="A231:B231"/>
    <mergeCell ref="A232:C232"/>
    <mergeCell ref="F232:G232"/>
    <mergeCell ref="A255:C255"/>
    <mergeCell ref="F255:G255"/>
    <mergeCell ref="A259:B259"/>
    <mergeCell ref="A260:B260"/>
    <mergeCell ref="A261:C261"/>
    <mergeCell ref="F261:G261"/>
    <mergeCell ref="A245:B245"/>
    <mergeCell ref="A246:C246"/>
    <mergeCell ref="F246:G246"/>
    <mergeCell ref="A254:B254"/>
    <mergeCell ref="A280:B280"/>
    <mergeCell ref="A281:C281"/>
    <mergeCell ref="F281:G281"/>
    <mergeCell ref="A285:B285"/>
    <mergeCell ref="A286:B286"/>
    <mergeCell ref="A262:C262"/>
    <mergeCell ref="F262:G262"/>
    <mergeCell ref="A270:B270"/>
    <mergeCell ref="A271:C271"/>
    <mergeCell ref="F271:G271"/>
    <mergeCell ref="A309:B309"/>
    <mergeCell ref="A310:B310"/>
    <mergeCell ref="A295:C295"/>
    <mergeCell ref="F295:G295"/>
    <mergeCell ref="A304:B304"/>
    <mergeCell ref="A305:C305"/>
    <mergeCell ref="F305:G305"/>
    <mergeCell ref="A287:C287"/>
    <mergeCell ref="F287:G287"/>
    <mergeCell ref="A288:C288"/>
    <mergeCell ref="F288:G288"/>
    <mergeCell ref="A294:B2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verticalDpi="0" r:id="rId1"/>
  <rowBreaks count="11" manualBreakCount="11">
    <brk id="34" max="6" man="1"/>
    <brk id="59" max="6" man="1"/>
    <brk id="85" max="6" man="1"/>
    <brk id="110" max="6" man="1"/>
    <brk id="135" max="6" man="1"/>
    <brk id="161" max="6" man="1"/>
    <brk id="185" max="6" man="1"/>
    <brk id="211" max="6" man="1"/>
    <brk id="237" max="6" man="1"/>
    <brk id="260" max="6" man="1"/>
    <brk id="286" max="6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3"/>
  <sheetViews>
    <sheetView view="pageBreakPreview" zoomScale="60" zoomScaleNormal="100" workbookViewId="0">
      <selection activeCell="G15" sqref="G15"/>
    </sheetView>
  </sheetViews>
  <sheetFormatPr defaultRowHeight="16.5" x14ac:dyDescent="0.3"/>
  <cols>
    <col min="1" max="1" width="13.85546875" style="65" customWidth="1"/>
    <col min="2" max="2" width="42.7109375" style="65" customWidth="1"/>
    <col min="3" max="3" width="9.140625" style="65"/>
    <col min="4" max="8" width="9.140625" style="53"/>
    <col min="9" max="9" width="6.42578125" style="53" bestFit="1" customWidth="1"/>
    <col min="10" max="16384" width="9.140625" style="53"/>
  </cols>
  <sheetData>
    <row r="1" spans="1:15" s="48" customFormat="1" x14ac:dyDescent="0.3">
      <c r="A1" s="45"/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O1" s="47" t="s">
        <v>54</v>
      </c>
    </row>
    <row r="2" spans="1:15" s="49" customFormat="1" x14ac:dyDescent="0.3">
      <c r="A2" s="395" t="s">
        <v>644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5" s="49" customFormat="1" x14ac:dyDescent="0.3">
      <c r="A3" s="50" t="s">
        <v>55</v>
      </c>
      <c r="B3" s="78" t="s">
        <v>619</v>
      </c>
      <c r="C3" s="51"/>
      <c r="D3" s="51"/>
      <c r="E3" s="51"/>
      <c r="F3" s="51"/>
      <c r="G3" s="51"/>
      <c r="H3" s="396"/>
      <c r="I3" s="396"/>
      <c r="J3" s="397"/>
      <c r="K3" s="397"/>
      <c r="L3" s="397"/>
      <c r="M3" s="397"/>
      <c r="N3" s="397"/>
      <c r="O3" s="397"/>
    </row>
    <row r="4" spans="1:15" s="49" customFormat="1" x14ac:dyDescent="0.3">
      <c r="A4" s="50" t="s">
        <v>56</v>
      </c>
      <c r="B4" s="51" t="s">
        <v>57</v>
      </c>
      <c r="C4" s="51"/>
      <c r="D4" s="51"/>
      <c r="E4" s="51"/>
      <c r="F4" s="51"/>
      <c r="G4" s="51"/>
      <c r="H4" s="396"/>
      <c r="I4" s="396"/>
      <c r="J4" s="394"/>
      <c r="K4" s="394"/>
      <c r="L4" s="394"/>
      <c r="M4" s="394"/>
      <c r="N4" s="394"/>
      <c r="O4" s="394"/>
    </row>
    <row r="5" spans="1:15" s="49" customFormat="1" x14ac:dyDescent="0.3">
      <c r="A5" s="50" t="s">
        <v>14</v>
      </c>
      <c r="B5" s="51" t="s">
        <v>15</v>
      </c>
      <c r="C5" s="51"/>
      <c r="D5" s="51"/>
      <c r="E5" s="51"/>
      <c r="F5" s="51"/>
      <c r="G5" s="51"/>
      <c r="H5" s="50"/>
      <c r="I5" s="50"/>
      <c r="J5" s="51"/>
      <c r="K5" s="51"/>
      <c r="L5" s="51"/>
      <c r="M5" s="51"/>
      <c r="N5" s="51"/>
      <c r="O5" s="51"/>
    </row>
    <row r="6" spans="1:15" s="49" customFormat="1" x14ac:dyDescent="0.3">
      <c r="A6" s="50" t="s">
        <v>16</v>
      </c>
      <c r="B6" s="51">
        <v>1</v>
      </c>
      <c r="C6" s="51"/>
      <c r="D6" s="51"/>
      <c r="E6" s="51"/>
      <c r="F6" s="51"/>
      <c r="G6" s="51"/>
      <c r="H6" s="50"/>
      <c r="I6" s="50"/>
      <c r="J6" s="51"/>
      <c r="K6" s="51"/>
      <c r="L6" s="51"/>
      <c r="M6" s="51"/>
      <c r="N6" s="51"/>
      <c r="O6" s="51"/>
    </row>
    <row r="7" spans="1:15" x14ac:dyDescent="0.3">
      <c r="A7" s="391" t="s">
        <v>17</v>
      </c>
      <c r="B7" s="391" t="s">
        <v>18</v>
      </c>
      <c r="C7" s="391" t="s">
        <v>19</v>
      </c>
      <c r="D7" s="390" t="s">
        <v>20</v>
      </c>
      <c r="E7" s="390"/>
      <c r="F7" s="390"/>
      <c r="G7" s="391" t="s">
        <v>21</v>
      </c>
      <c r="H7" s="390" t="s">
        <v>22</v>
      </c>
      <c r="I7" s="390"/>
      <c r="J7" s="390"/>
      <c r="K7" s="390"/>
      <c r="L7" s="390" t="s">
        <v>23</v>
      </c>
      <c r="M7" s="390"/>
      <c r="N7" s="390"/>
      <c r="O7" s="390"/>
    </row>
    <row r="8" spans="1:15" x14ac:dyDescent="0.3">
      <c r="A8" s="392"/>
      <c r="B8" s="393"/>
      <c r="C8" s="392"/>
      <c r="D8" s="52" t="s">
        <v>24</v>
      </c>
      <c r="E8" s="52" t="s">
        <v>25</v>
      </c>
      <c r="F8" s="52" t="s">
        <v>26</v>
      </c>
      <c r="G8" s="392"/>
      <c r="H8" s="52" t="s">
        <v>27</v>
      </c>
      <c r="I8" s="52" t="s">
        <v>28</v>
      </c>
      <c r="J8" s="52" t="s">
        <v>29</v>
      </c>
      <c r="K8" s="52" t="s">
        <v>30</v>
      </c>
      <c r="L8" s="52" t="s">
        <v>31</v>
      </c>
      <c r="M8" s="52" t="s">
        <v>32</v>
      </c>
      <c r="N8" s="52" t="s">
        <v>33</v>
      </c>
      <c r="O8" s="52" t="s">
        <v>34</v>
      </c>
    </row>
    <row r="9" spans="1:15" x14ac:dyDescent="0.3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</row>
    <row r="10" spans="1:15" x14ac:dyDescent="0.3">
      <c r="A10" s="389" t="s">
        <v>35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</row>
    <row r="11" spans="1:15" x14ac:dyDescent="0.3">
      <c r="A11" s="55" t="s">
        <v>136</v>
      </c>
      <c r="B11" s="56" t="s">
        <v>37</v>
      </c>
      <c r="C11" s="104">
        <v>20</v>
      </c>
      <c r="D11" s="105">
        <v>4.6399999999999997</v>
      </c>
      <c r="E11" s="106">
        <v>5.9</v>
      </c>
      <c r="F11" s="107"/>
      <c r="G11" s="106">
        <v>72.8</v>
      </c>
      <c r="H11" s="105">
        <v>0.01</v>
      </c>
      <c r="I11" s="105">
        <v>0.14000000000000001</v>
      </c>
      <c r="J11" s="106">
        <v>57.6</v>
      </c>
      <c r="K11" s="106">
        <v>0.1</v>
      </c>
      <c r="L11" s="104">
        <v>176</v>
      </c>
      <c r="M11" s="104">
        <v>100</v>
      </c>
      <c r="N11" s="104">
        <v>7</v>
      </c>
      <c r="O11" s="106">
        <v>0.2</v>
      </c>
    </row>
    <row r="12" spans="1:15" ht="33" x14ac:dyDescent="0.3">
      <c r="A12" s="55" t="s">
        <v>344</v>
      </c>
      <c r="B12" s="56" t="s">
        <v>587</v>
      </c>
      <c r="C12" s="104">
        <v>255</v>
      </c>
      <c r="D12" s="105">
        <v>8.8699999999999992</v>
      </c>
      <c r="E12" s="105">
        <v>7.02</v>
      </c>
      <c r="F12" s="105">
        <v>46.64</v>
      </c>
      <c r="G12" s="105">
        <v>285.33</v>
      </c>
      <c r="H12" s="105">
        <v>0.28999999999999998</v>
      </c>
      <c r="I12" s="105">
        <v>7.59</v>
      </c>
      <c r="J12" s="105">
        <v>250.04</v>
      </c>
      <c r="K12" s="105">
        <v>0.61</v>
      </c>
      <c r="L12" s="105">
        <v>110.35</v>
      </c>
      <c r="M12" s="105">
        <v>203.47</v>
      </c>
      <c r="N12" s="105">
        <v>65.290000000000006</v>
      </c>
      <c r="O12" s="105">
        <v>1.88</v>
      </c>
    </row>
    <row r="13" spans="1:15" x14ac:dyDescent="0.3">
      <c r="A13" s="55" t="s">
        <v>137</v>
      </c>
      <c r="B13" s="56" t="s">
        <v>67</v>
      </c>
      <c r="C13" s="104">
        <v>40</v>
      </c>
      <c r="D13" s="105">
        <v>5.08</v>
      </c>
      <c r="E13" s="106">
        <v>4.5999999999999996</v>
      </c>
      <c r="F13" s="105">
        <v>0.28000000000000003</v>
      </c>
      <c r="G13" s="106">
        <v>62.8</v>
      </c>
      <c r="H13" s="105">
        <v>0.03</v>
      </c>
      <c r="I13" s="107"/>
      <c r="J13" s="104">
        <v>104</v>
      </c>
      <c r="K13" s="105">
        <v>0.24</v>
      </c>
      <c r="L13" s="104">
        <v>22</v>
      </c>
      <c r="M13" s="106">
        <v>76.8</v>
      </c>
      <c r="N13" s="106">
        <v>4.8</v>
      </c>
      <c r="O13" s="104">
        <v>1</v>
      </c>
    </row>
    <row r="14" spans="1:15" x14ac:dyDescent="0.3">
      <c r="A14" s="55" t="s">
        <v>138</v>
      </c>
      <c r="B14" s="56" t="s">
        <v>10</v>
      </c>
      <c r="C14" s="104">
        <v>200</v>
      </c>
      <c r="D14" s="105">
        <v>0.26</v>
      </c>
      <c r="E14" s="105">
        <v>0.03</v>
      </c>
      <c r="F14" s="105">
        <v>11.26</v>
      </c>
      <c r="G14" s="105">
        <v>47.79</v>
      </c>
      <c r="H14" s="107"/>
      <c r="I14" s="106">
        <v>2.9</v>
      </c>
      <c r="J14" s="106">
        <v>0.5</v>
      </c>
      <c r="K14" s="105">
        <v>0.01</v>
      </c>
      <c r="L14" s="105">
        <v>8.08</v>
      </c>
      <c r="M14" s="105">
        <v>9.7799999999999994</v>
      </c>
      <c r="N14" s="105">
        <v>5.24</v>
      </c>
      <c r="O14" s="106">
        <v>0.9</v>
      </c>
    </row>
    <row r="15" spans="1:15" x14ac:dyDescent="0.3">
      <c r="A15" s="59"/>
      <c r="B15" s="56" t="s">
        <v>180</v>
      </c>
      <c r="C15" s="104">
        <v>60</v>
      </c>
      <c r="D15" s="105">
        <v>4.76</v>
      </c>
      <c r="E15" s="105">
        <v>2.99</v>
      </c>
      <c r="F15" s="105">
        <v>29.79</v>
      </c>
      <c r="G15" s="105">
        <v>167.92</v>
      </c>
      <c r="H15" s="105">
        <v>0.19</v>
      </c>
      <c r="I15" s="107"/>
      <c r="J15" s="105">
        <v>0.15</v>
      </c>
      <c r="K15" s="105">
        <v>0.25</v>
      </c>
      <c r="L15" s="105">
        <v>91.38</v>
      </c>
      <c r="M15" s="105">
        <v>107.07</v>
      </c>
      <c r="N15" s="105">
        <v>43.04</v>
      </c>
      <c r="O15" s="105">
        <v>1.85</v>
      </c>
    </row>
    <row r="16" spans="1:15" x14ac:dyDescent="0.3">
      <c r="A16" s="388" t="s">
        <v>39</v>
      </c>
      <c r="B16" s="388"/>
      <c r="C16" s="103">
        <v>575</v>
      </c>
      <c r="D16" s="105">
        <v>23.61</v>
      </c>
      <c r="E16" s="105">
        <v>20.54</v>
      </c>
      <c r="F16" s="105">
        <v>87.97</v>
      </c>
      <c r="G16" s="105">
        <v>636.64</v>
      </c>
      <c r="H16" s="105">
        <v>0.52</v>
      </c>
      <c r="I16" s="105">
        <v>10.63</v>
      </c>
      <c r="J16" s="105">
        <v>412.29</v>
      </c>
      <c r="K16" s="105">
        <v>1.21</v>
      </c>
      <c r="L16" s="105">
        <v>407.81</v>
      </c>
      <c r="M16" s="105">
        <v>497.12</v>
      </c>
      <c r="N16" s="105">
        <v>125.37</v>
      </c>
      <c r="O16" s="105">
        <v>5.83</v>
      </c>
    </row>
    <row r="17" spans="1:15" x14ac:dyDescent="0.3">
      <c r="A17" s="389" t="s">
        <v>11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</row>
    <row r="18" spans="1:15" x14ac:dyDescent="0.3">
      <c r="A18" s="57" t="s">
        <v>345</v>
      </c>
      <c r="B18" s="56" t="s">
        <v>133</v>
      </c>
      <c r="C18" s="109">
        <v>120</v>
      </c>
      <c r="D18" s="110">
        <v>1.38</v>
      </c>
      <c r="E18" s="110">
        <v>6.18</v>
      </c>
      <c r="F18" s="110">
        <v>4.63</v>
      </c>
      <c r="G18" s="110">
        <v>81.790000000000006</v>
      </c>
      <c r="H18" s="110">
        <v>7.0000000000000007E-2</v>
      </c>
      <c r="I18" s="111">
        <v>79.7</v>
      </c>
      <c r="J18" s="110">
        <v>221.88</v>
      </c>
      <c r="K18" s="111">
        <v>3.5</v>
      </c>
      <c r="L18" s="110">
        <v>30.98</v>
      </c>
      <c r="M18" s="110">
        <v>28.36</v>
      </c>
      <c r="N18" s="110">
        <v>19.86</v>
      </c>
      <c r="O18" s="110">
        <v>0.96</v>
      </c>
    </row>
    <row r="19" spans="1:15" ht="33" x14ac:dyDescent="0.3">
      <c r="A19" s="57" t="s">
        <v>346</v>
      </c>
      <c r="B19" s="56" t="s">
        <v>620</v>
      </c>
      <c r="C19" s="109">
        <v>260</v>
      </c>
      <c r="D19" s="110">
        <v>2.65</v>
      </c>
      <c r="E19" s="110">
        <v>6.84</v>
      </c>
      <c r="F19" s="110">
        <v>11.97</v>
      </c>
      <c r="G19" s="110">
        <v>121.05</v>
      </c>
      <c r="H19" s="110">
        <v>0.09</v>
      </c>
      <c r="I19" s="110">
        <v>41.19</v>
      </c>
      <c r="J19" s="110">
        <v>290.32</v>
      </c>
      <c r="K19" s="111">
        <v>2.5</v>
      </c>
      <c r="L19" s="111">
        <v>53.3</v>
      </c>
      <c r="M19" s="110">
        <v>66.069999999999993</v>
      </c>
      <c r="N19" s="110">
        <v>29.15</v>
      </c>
      <c r="O19" s="110">
        <v>1.06</v>
      </c>
    </row>
    <row r="20" spans="1:15" x14ac:dyDescent="0.3">
      <c r="A20" s="57" t="s">
        <v>347</v>
      </c>
      <c r="B20" s="56" t="s">
        <v>608</v>
      </c>
      <c r="C20" s="109">
        <v>140</v>
      </c>
      <c r="D20" s="110">
        <v>18.96</v>
      </c>
      <c r="E20" s="110">
        <v>6.3</v>
      </c>
      <c r="F20" s="110">
        <v>15.38</v>
      </c>
      <c r="G20" s="110">
        <v>198.07999999999998</v>
      </c>
      <c r="H20" s="110">
        <v>0.18000000000000002</v>
      </c>
      <c r="I20" s="110">
        <v>11.39</v>
      </c>
      <c r="J20" s="111">
        <v>452.03000000000003</v>
      </c>
      <c r="K20" s="110">
        <v>2.88</v>
      </c>
      <c r="L20" s="111">
        <v>64.91</v>
      </c>
      <c r="M20" s="110">
        <v>305.20999999999998</v>
      </c>
      <c r="N20" s="110">
        <v>81.36</v>
      </c>
      <c r="O20" s="110">
        <v>1.53</v>
      </c>
    </row>
    <row r="21" spans="1:15" x14ac:dyDescent="0.3">
      <c r="A21" s="57" t="s">
        <v>142</v>
      </c>
      <c r="B21" s="56" t="s">
        <v>125</v>
      </c>
      <c r="C21" s="109">
        <v>180</v>
      </c>
      <c r="D21" s="110">
        <v>3.76</v>
      </c>
      <c r="E21" s="110">
        <v>4.37</v>
      </c>
      <c r="F21" s="110">
        <v>30.38</v>
      </c>
      <c r="G21" s="110">
        <v>176.27</v>
      </c>
      <c r="H21" s="110">
        <v>0.22</v>
      </c>
      <c r="I21" s="111">
        <v>37.200000000000003</v>
      </c>
      <c r="J21" s="110">
        <v>28.08</v>
      </c>
      <c r="K21" s="110">
        <v>0.24</v>
      </c>
      <c r="L21" s="111">
        <v>20.9</v>
      </c>
      <c r="M21" s="110">
        <v>109.61</v>
      </c>
      <c r="N21" s="110">
        <v>42.87</v>
      </c>
      <c r="O21" s="110">
        <v>1.69</v>
      </c>
    </row>
    <row r="22" spans="1:15" x14ac:dyDescent="0.3">
      <c r="A22" s="57" t="s">
        <v>145</v>
      </c>
      <c r="B22" s="56" t="s">
        <v>184</v>
      </c>
      <c r="C22" s="109">
        <v>200</v>
      </c>
      <c r="D22" s="110">
        <v>0.24</v>
      </c>
      <c r="E22" s="110">
        <v>0.13</v>
      </c>
      <c r="F22" s="110">
        <v>15.14</v>
      </c>
      <c r="G22" s="110">
        <v>64.06</v>
      </c>
      <c r="H22" s="110">
        <v>0.01</v>
      </c>
      <c r="I22" s="109">
        <v>5</v>
      </c>
      <c r="J22" s="110">
        <v>1.1499999999999999</v>
      </c>
      <c r="K22" s="111">
        <v>0.1</v>
      </c>
      <c r="L22" s="110">
        <v>10.67</v>
      </c>
      <c r="M22" s="110">
        <v>7.93</v>
      </c>
      <c r="N22" s="110">
        <v>6.75</v>
      </c>
      <c r="O22" s="110">
        <v>0.63</v>
      </c>
    </row>
    <row r="23" spans="1:15" x14ac:dyDescent="0.3">
      <c r="A23" s="59"/>
      <c r="B23" s="56" t="s">
        <v>180</v>
      </c>
      <c r="C23" s="109">
        <v>90</v>
      </c>
      <c r="D23" s="111">
        <v>6.1</v>
      </c>
      <c r="E23" s="110">
        <v>3.98</v>
      </c>
      <c r="F23" s="110">
        <v>37.81</v>
      </c>
      <c r="G23" s="110">
        <v>215.17</v>
      </c>
      <c r="H23" s="110">
        <v>0.24</v>
      </c>
      <c r="I23" s="112"/>
      <c r="J23" s="111">
        <v>0.2</v>
      </c>
      <c r="K23" s="110">
        <v>0.32</v>
      </c>
      <c r="L23" s="110">
        <v>120.78</v>
      </c>
      <c r="M23" s="110">
        <v>137.61000000000001</v>
      </c>
      <c r="N23" s="111">
        <v>56.7</v>
      </c>
      <c r="O23" s="111">
        <v>2.4</v>
      </c>
    </row>
    <row r="24" spans="1:15" x14ac:dyDescent="0.3">
      <c r="A24" s="388" t="s">
        <v>41</v>
      </c>
      <c r="B24" s="388"/>
      <c r="C24" s="108">
        <v>990</v>
      </c>
      <c r="D24" s="110">
        <v>33.090000000000003</v>
      </c>
      <c r="E24" s="110">
        <v>27.8</v>
      </c>
      <c r="F24" s="110">
        <v>115.31</v>
      </c>
      <c r="G24" s="110">
        <v>856.42</v>
      </c>
      <c r="H24" s="110">
        <v>0.81</v>
      </c>
      <c r="I24" s="110">
        <v>174.48</v>
      </c>
      <c r="J24" s="110">
        <v>993.66</v>
      </c>
      <c r="K24" s="110">
        <v>9.5399999999999991</v>
      </c>
      <c r="L24" s="110">
        <v>301.54000000000002</v>
      </c>
      <c r="M24" s="110">
        <v>654.79</v>
      </c>
      <c r="N24" s="110">
        <v>236.69</v>
      </c>
      <c r="O24" s="110">
        <v>8.27</v>
      </c>
    </row>
    <row r="25" spans="1:15" x14ac:dyDescent="0.3">
      <c r="A25" s="389" t="s">
        <v>12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</row>
    <row r="26" spans="1:15" x14ac:dyDescent="0.3">
      <c r="A26" s="57"/>
      <c r="B26" s="56" t="s">
        <v>641</v>
      </c>
      <c r="C26" s="114">
        <v>200</v>
      </c>
      <c r="D26" s="114">
        <v>6</v>
      </c>
      <c r="E26" s="114">
        <v>5</v>
      </c>
      <c r="F26" s="116">
        <v>8.4</v>
      </c>
      <c r="G26" s="114">
        <v>102</v>
      </c>
      <c r="H26" s="115">
        <v>0.04</v>
      </c>
      <c r="I26" s="117"/>
      <c r="J26" s="117"/>
      <c r="K26" s="117"/>
      <c r="L26" s="114">
        <v>248</v>
      </c>
      <c r="M26" s="114">
        <v>184</v>
      </c>
      <c r="N26" s="114">
        <v>28</v>
      </c>
      <c r="O26" s="116">
        <v>0.2</v>
      </c>
    </row>
    <row r="27" spans="1:15" x14ac:dyDescent="0.3">
      <c r="A27" s="57" t="s">
        <v>139</v>
      </c>
      <c r="B27" s="56" t="s">
        <v>38</v>
      </c>
      <c r="C27" s="114">
        <v>150</v>
      </c>
      <c r="D27" s="116">
        <v>0.6</v>
      </c>
      <c r="E27" s="116">
        <v>0.6</v>
      </c>
      <c r="F27" s="116">
        <v>14.7</v>
      </c>
      <c r="G27" s="116">
        <v>70.5</v>
      </c>
      <c r="H27" s="115">
        <v>0.05</v>
      </c>
      <c r="I27" s="114">
        <v>15</v>
      </c>
      <c r="J27" s="116">
        <v>7.5</v>
      </c>
      <c r="K27" s="116">
        <v>0.3</v>
      </c>
      <c r="L27" s="114">
        <v>24</v>
      </c>
      <c r="M27" s="116">
        <v>16.5</v>
      </c>
      <c r="N27" s="116">
        <v>13.5</v>
      </c>
      <c r="O27" s="116">
        <v>3.3</v>
      </c>
    </row>
    <row r="28" spans="1:15" x14ac:dyDescent="0.3">
      <c r="A28" s="60"/>
      <c r="B28" s="61" t="s">
        <v>431</v>
      </c>
      <c r="C28" s="114">
        <v>30</v>
      </c>
      <c r="D28" s="115">
        <v>1.08</v>
      </c>
      <c r="E28" s="115">
        <v>6.93</v>
      </c>
      <c r="F28" s="115">
        <v>16.86</v>
      </c>
      <c r="G28" s="115">
        <v>134.13</v>
      </c>
      <c r="H28" s="117"/>
      <c r="I28" s="117"/>
      <c r="J28" s="117"/>
      <c r="K28" s="117"/>
      <c r="L28" s="117"/>
      <c r="M28" s="117"/>
      <c r="N28" s="117"/>
      <c r="O28" s="117"/>
    </row>
    <row r="29" spans="1:15" x14ac:dyDescent="0.3">
      <c r="A29" s="388" t="s">
        <v>66</v>
      </c>
      <c r="B29" s="388"/>
      <c r="C29" s="113">
        <v>380</v>
      </c>
      <c r="D29" s="115">
        <v>7.68</v>
      </c>
      <c r="E29" s="115">
        <v>12.53</v>
      </c>
      <c r="F29" s="115">
        <v>39.96</v>
      </c>
      <c r="G29" s="115">
        <v>306.63</v>
      </c>
      <c r="H29" s="115">
        <v>0.09</v>
      </c>
      <c r="I29" s="114">
        <v>15</v>
      </c>
      <c r="J29" s="116">
        <v>7.5</v>
      </c>
      <c r="K29" s="116">
        <v>0.3</v>
      </c>
      <c r="L29" s="114">
        <v>272</v>
      </c>
      <c r="M29" s="116">
        <v>200.5</v>
      </c>
      <c r="N29" s="116">
        <v>41.5</v>
      </c>
      <c r="O29" s="116">
        <v>3.5</v>
      </c>
    </row>
    <row r="30" spans="1:15" x14ac:dyDescent="0.3">
      <c r="A30" s="388" t="s">
        <v>42</v>
      </c>
      <c r="B30" s="388"/>
      <c r="C30" s="118">
        <v>1945</v>
      </c>
      <c r="D30" s="115">
        <v>64.38</v>
      </c>
      <c r="E30" s="115">
        <v>60.87</v>
      </c>
      <c r="F30" s="115">
        <v>243.24</v>
      </c>
      <c r="G30" s="115">
        <v>1799.69</v>
      </c>
      <c r="H30" s="115">
        <v>1.42</v>
      </c>
      <c r="I30" s="115">
        <v>200.11</v>
      </c>
      <c r="J30" s="115">
        <v>1413.45</v>
      </c>
      <c r="K30" s="115">
        <v>11.05</v>
      </c>
      <c r="L30" s="115">
        <v>981.35</v>
      </c>
      <c r="M30" s="115">
        <v>1352.41</v>
      </c>
      <c r="N30" s="115">
        <v>403.56</v>
      </c>
      <c r="O30" s="116">
        <v>17.600000000000001</v>
      </c>
    </row>
    <row r="31" spans="1:15" s="49" customFormat="1" x14ac:dyDescent="0.3">
      <c r="A31" s="50" t="s">
        <v>14</v>
      </c>
      <c r="B31" s="51" t="s">
        <v>43</v>
      </c>
      <c r="C31" s="51"/>
      <c r="D31" s="51"/>
      <c r="E31" s="51"/>
      <c r="F31" s="51"/>
      <c r="G31" s="51"/>
      <c r="H31" s="50"/>
      <c r="I31" s="50"/>
      <c r="J31" s="51"/>
      <c r="K31" s="51"/>
      <c r="L31" s="51"/>
      <c r="M31" s="51"/>
      <c r="N31" s="51"/>
      <c r="O31" s="51"/>
    </row>
    <row r="32" spans="1:15" s="49" customFormat="1" x14ac:dyDescent="0.3">
      <c r="A32" s="50" t="s">
        <v>16</v>
      </c>
      <c r="B32" s="51">
        <v>1</v>
      </c>
      <c r="C32" s="51"/>
      <c r="D32" s="51"/>
      <c r="E32" s="51"/>
      <c r="F32" s="51"/>
      <c r="G32" s="51"/>
      <c r="H32" s="50"/>
      <c r="I32" s="50"/>
      <c r="J32" s="51"/>
      <c r="K32" s="51"/>
      <c r="L32" s="51"/>
      <c r="M32" s="51"/>
      <c r="N32" s="51"/>
      <c r="O32" s="51"/>
    </row>
    <row r="33" spans="1:15" x14ac:dyDescent="0.3">
      <c r="A33" s="391" t="s">
        <v>17</v>
      </c>
      <c r="B33" s="391" t="s">
        <v>18</v>
      </c>
      <c r="C33" s="391" t="s">
        <v>19</v>
      </c>
      <c r="D33" s="390" t="s">
        <v>20</v>
      </c>
      <c r="E33" s="390"/>
      <c r="F33" s="390"/>
      <c r="G33" s="391" t="s">
        <v>21</v>
      </c>
      <c r="H33" s="390" t="s">
        <v>22</v>
      </c>
      <c r="I33" s="390"/>
      <c r="J33" s="390"/>
      <c r="K33" s="390"/>
      <c r="L33" s="390" t="s">
        <v>23</v>
      </c>
      <c r="M33" s="390"/>
      <c r="N33" s="390"/>
      <c r="O33" s="390"/>
    </row>
    <row r="34" spans="1:15" x14ac:dyDescent="0.3">
      <c r="A34" s="392"/>
      <c r="B34" s="393"/>
      <c r="C34" s="392"/>
      <c r="D34" s="52" t="s">
        <v>24</v>
      </c>
      <c r="E34" s="52" t="s">
        <v>25</v>
      </c>
      <c r="F34" s="52" t="s">
        <v>26</v>
      </c>
      <c r="G34" s="392"/>
      <c r="H34" s="52" t="s">
        <v>27</v>
      </c>
      <c r="I34" s="52" t="s">
        <v>28</v>
      </c>
      <c r="J34" s="52" t="s">
        <v>29</v>
      </c>
      <c r="K34" s="52" t="s">
        <v>30</v>
      </c>
      <c r="L34" s="52" t="s">
        <v>31</v>
      </c>
      <c r="M34" s="52" t="s">
        <v>32</v>
      </c>
      <c r="N34" s="52" t="s">
        <v>33</v>
      </c>
      <c r="O34" s="52" t="s">
        <v>34</v>
      </c>
    </row>
    <row r="35" spans="1:15" x14ac:dyDescent="0.3">
      <c r="A35" s="54">
        <v>1</v>
      </c>
      <c r="B35" s="54">
        <v>2</v>
      </c>
      <c r="C35" s="54">
        <v>3</v>
      </c>
      <c r="D35" s="54">
        <v>4</v>
      </c>
      <c r="E35" s="54">
        <v>5</v>
      </c>
      <c r="F35" s="54">
        <v>6</v>
      </c>
      <c r="G35" s="54">
        <v>7</v>
      </c>
      <c r="H35" s="54">
        <v>8</v>
      </c>
      <c r="I35" s="54">
        <v>9</v>
      </c>
      <c r="J35" s="54">
        <v>10</v>
      </c>
      <c r="K35" s="54">
        <v>11</v>
      </c>
      <c r="L35" s="54">
        <v>12</v>
      </c>
      <c r="M35" s="54">
        <v>13</v>
      </c>
      <c r="N35" s="54">
        <v>14</v>
      </c>
      <c r="O35" s="54">
        <v>15</v>
      </c>
    </row>
    <row r="36" spans="1:15" x14ac:dyDescent="0.3">
      <c r="A36" s="389" t="s">
        <v>35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</row>
    <row r="37" spans="1:15" x14ac:dyDescent="0.3">
      <c r="A37" s="55" t="s">
        <v>348</v>
      </c>
      <c r="B37" s="56" t="s">
        <v>332</v>
      </c>
      <c r="C37" s="120">
        <v>100</v>
      </c>
      <c r="D37" s="122">
        <v>0.8</v>
      </c>
      <c r="E37" s="122">
        <v>0.1</v>
      </c>
      <c r="F37" s="122">
        <v>2.5</v>
      </c>
      <c r="G37" s="120">
        <v>14</v>
      </c>
      <c r="H37" s="121">
        <v>0.03</v>
      </c>
      <c r="I37" s="120">
        <v>10</v>
      </c>
      <c r="J37" s="120">
        <v>10</v>
      </c>
      <c r="K37" s="122">
        <v>0.1</v>
      </c>
      <c r="L37" s="120">
        <v>17</v>
      </c>
      <c r="M37" s="120">
        <v>30</v>
      </c>
      <c r="N37" s="120">
        <v>14</v>
      </c>
      <c r="O37" s="122">
        <v>0.5</v>
      </c>
    </row>
    <row r="38" spans="1:15" x14ac:dyDescent="0.3">
      <c r="A38" s="55" t="s">
        <v>349</v>
      </c>
      <c r="B38" s="56" t="s">
        <v>621</v>
      </c>
      <c r="C38" s="120">
        <v>125</v>
      </c>
      <c r="D38" s="121">
        <v>11.67</v>
      </c>
      <c r="E38" s="121">
        <v>16.260000000000002</v>
      </c>
      <c r="F38" s="120">
        <v>3.07</v>
      </c>
      <c r="G38" s="121">
        <v>205.48000000000002</v>
      </c>
      <c r="H38" s="121">
        <v>0.08</v>
      </c>
      <c r="I38" s="121">
        <v>0.65</v>
      </c>
      <c r="J38" s="122">
        <v>255</v>
      </c>
      <c r="K38" s="121">
        <v>0.6100000000000001</v>
      </c>
      <c r="L38" s="121">
        <v>107.39</v>
      </c>
      <c r="M38" s="122">
        <v>201.3</v>
      </c>
      <c r="N38" s="122">
        <v>16.73</v>
      </c>
      <c r="O38" s="121">
        <v>2.0799999999999996</v>
      </c>
    </row>
    <row r="39" spans="1:15" x14ac:dyDescent="0.3">
      <c r="A39" s="55" t="s">
        <v>141</v>
      </c>
      <c r="B39" s="56" t="s">
        <v>13</v>
      </c>
      <c r="C39" s="120">
        <v>200</v>
      </c>
      <c r="D39" s="121">
        <v>1.82</v>
      </c>
      <c r="E39" s="121">
        <v>1.42</v>
      </c>
      <c r="F39" s="121">
        <v>13.74</v>
      </c>
      <c r="G39" s="121">
        <v>75.650000000000006</v>
      </c>
      <c r="H39" s="121">
        <v>0.02</v>
      </c>
      <c r="I39" s="121">
        <v>0.83</v>
      </c>
      <c r="J39" s="121">
        <v>12.82</v>
      </c>
      <c r="K39" s="121">
        <v>0.06</v>
      </c>
      <c r="L39" s="121">
        <v>72.48</v>
      </c>
      <c r="M39" s="121">
        <v>58.64</v>
      </c>
      <c r="N39" s="121">
        <v>12.24</v>
      </c>
      <c r="O39" s="121">
        <v>0.91</v>
      </c>
    </row>
    <row r="40" spans="1:15" x14ac:dyDescent="0.3">
      <c r="A40" s="59"/>
      <c r="B40" s="56" t="s">
        <v>180</v>
      </c>
      <c r="C40" s="120">
        <v>100</v>
      </c>
      <c r="D40" s="121">
        <v>6.73</v>
      </c>
      <c r="E40" s="121">
        <v>4.6500000000000004</v>
      </c>
      <c r="F40" s="121">
        <v>41.25</v>
      </c>
      <c r="G40" s="121">
        <v>237.94</v>
      </c>
      <c r="H40" s="121">
        <v>0.27</v>
      </c>
      <c r="I40" s="123"/>
      <c r="J40" s="121">
        <v>0.24</v>
      </c>
      <c r="K40" s="121">
        <v>0.36</v>
      </c>
      <c r="L40" s="121">
        <v>139.32</v>
      </c>
      <c r="M40" s="121">
        <v>152.82</v>
      </c>
      <c r="N40" s="121">
        <v>65.12</v>
      </c>
      <c r="O40" s="121">
        <v>2.68</v>
      </c>
    </row>
    <row r="41" spans="1:15" x14ac:dyDescent="0.3">
      <c r="A41" s="57" t="s">
        <v>139</v>
      </c>
      <c r="B41" s="56" t="s">
        <v>124</v>
      </c>
      <c r="C41" s="120">
        <v>130</v>
      </c>
      <c r="D41" s="121">
        <v>1.17</v>
      </c>
      <c r="E41" s="121">
        <v>0.26</v>
      </c>
      <c r="F41" s="121">
        <v>10.53</v>
      </c>
      <c r="G41" s="122">
        <v>55.9</v>
      </c>
      <c r="H41" s="121">
        <v>0.05</v>
      </c>
      <c r="I41" s="120">
        <v>78</v>
      </c>
      <c r="J41" s="122">
        <v>10.4</v>
      </c>
      <c r="K41" s="121">
        <v>0.26</v>
      </c>
      <c r="L41" s="122">
        <v>44.2</v>
      </c>
      <c r="M41" s="122">
        <v>29.9</v>
      </c>
      <c r="N41" s="122">
        <v>16.899999999999999</v>
      </c>
      <c r="O41" s="121">
        <v>0.39</v>
      </c>
    </row>
    <row r="42" spans="1:15" x14ac:dyDescent="0.3">
      <c r="A42" s="388" t="s">
        <v>39</v>
      </c>
      <c r="B42" s="388"/>
      <c r="C42" s="119">
        <v>655</v>
      </c>
      <c r="D42" s="121">
        <v>22.19</v>
      </c>
      <c r="E42" s="121">
        <v>22.69</v>
      </c>
      <c r="F42" s="121">
        <v>71.09</v>
      </c>
      <c r="G42" s="121">
        <v>588.97</v>
      </c>
      <c r="H42" s="121">
        <v>0.45</v>
      </c>
      <c r="I42" s="121">
        <v>89.48</v>
      </c>
      <c r="J42" s="121">
        <v>288.45999999999998</v>
      </c>
      <c r="K42" s="121">
        <v>1.39</v>
      </c>
      <c r="L42" s="121">
        <v>380.39</v>
      </c>
      <c r="M42" s="121">
        <v>472.66</v>
      </c>
      <c r="N42" s="121">
        <v>124.99</v>
      </c>
      <c r="O42" s="121">
        <v>6.56</v>
      </c>
    </row>
    <row r="43" spans="1:15" x14ac:dyDescent="0.3">
      <c r="A43" s="389" t="s">
        <v>11</v>
      </c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</row>
    <row r="44" spans="1:15" x14ac:dyDescent="0.3">
      <c r="A44" s="55" t="s">
        <v>350</v>
      </c>
      <c r="B44" s="56" t="s">
        <v>159</v>
      </c>
      <c r="C44" s="125">
        <v>100</v>
      </c>
      <c r="D44" s="126">
        <v>1.57</v>
      </c>
      <c r="E44" s="126">
        <v>5.19</v>
      </c>
      <c r="F44" s="126">
        <v>8.61</v>
      </c>
      <c r="G44" s="126">
        <v>88.09</v>
      </c>
      <c r="H44" s="126">
        <v>0.06</v>
      </c>
      <c r="I44" s="126">
        <v>10.75</v>
      </c>
      <c r="J44" s="127">
        <v>267.2</v>
      </c>
      <c r="K44" s="126">
        <v>2.35</v>
      </c>
      <c r="L44" s="126">
        <v>25.02</v>
      </c>
      <c r="M44" s="126">
        <v>47.04</v>
      </c>
      <c r="N44" s="126">
        <v>21.44</v>
      </c>
      <c r="O44" s="126">
        <v>0.87</v>
      </c>
    </row>
    <row r="45" spans="1:15" ht="33" x14ac:dyDescent="0.3">
      <c r="A45" s="55" t="s">
        <v>148</v>
      </c>
      <c r="B45" s="56" t="s">
        <v>333</v>
      </c>
      <c r="C45" s="125">
        <v>250</v>
      </c>
      <c r="D45" s="126">
        <v>8.67</v>
      </c>
      <c r="E45" s="126">
        <v>4.92</v>
      </c>
      <c r="F45" s="126">
        <v>19.28</v>
      </c>
      <c r="G45" s="126">
        <v>156.38999999999999</v>
      </c>
      <c r="H45" s="126">
        <v>0.35</v>
      </c>
      <c r="I45" s="126">
        <v>11.92</v>
      </c>
      <c r="J45" s="127">
        <v>201.9</v>
      </c>
      <c r="K45" s="126">
        <v>1.53</v>
      </c>
      <c r="L45" s="126">
        <v>33.68</v>
      </c>
      <c r="M45" s="126">
        <v>114.31</v>
      </c>
      <c r="N45" s="126">
        <v>38.020000000000003</v>
      </c>
      <c r="O45" s="126">
        <v>2.44</v>
      </c>
    </row>
    <row r="46" spans="1:15" ht="33" x14ac:dyDescent="0.3">
      <c r="A46" s="57" t="s">
        <v>351</v>
      </c>
      <c r="B46" s="56" t="s">
        <v>622</v>
      </c>
      <c r="C46" s="125">
        <v>130</v>
      </c>
      <c r="D46" s="126">
        <v>13.97</v>
      </c>
      <c r="E46" s="126">
        <v>10.33</v>
      </c>
      <c r="F46" s="126">
        <v>10.28</v>
      </c>
      <c r="G46" s="126">
        <v>191.45000000000002</v>
      </c>
      <c r="H46" s="126">
        <v>0.08</v>
      </c>
      <c r="I46" s="127">
        <v>9.1999999999999993</v>
      </c>
      <c r="J46" s="127">
        <v>335.78999999999996</v>
      </c>
      <c r="K46" s="126">
        <v>2.0300000000000002</v>
      </c>
      <c r="L46" s="126">
        <v>27.28</v>
      </c>
      <c r="M46" s="126">
        <v>159.14000000000001</v>
      </c>
      <c r="N46" s="126">
        <v>36.56</v>
      </c>
      <c r="O46" s="126">
        <v>1.45</v>
      </c>
    </row>
    <row r="47" spans="1:15" x14ac:dyDescent="0.3">
      <c r="A47" s="55" t="s">
        <v>150</v>
      </c>
      <c r="B47" s="56" t="s">
        <v>129</v>
      </c>
      <c r="C47" s="125">
        <v>180</v>
      </c>
      <c r="D47" s="126">
        <v>3.94</v>
      </c>
      <c r="E47" s="126">
        <v>5.67</v>
      </c>
      <c r="F47" s="126">
        <v>26.52</v>
      </c>
      <c r="G47" s="126">
        <v>173.36</v>
      </c>
      <c r="H47" s="127">
        <v>0.2</v>
      </c>
      <c r="I47" s="126">
        <v>31.16</v>
      </c>
      <c r="J47" s="126">
        <v>37.78</v>
      </c>
      <c r="K47" s="126">
        <v>0.24</v>
      </c>
      <c r="L47" s="126">
        <v>52.28</v>
      </c>
      <c r="M47" s="127">
        <v>116.7</v>
      </c>
      <c r="N47" s="126">
        <v>39.479999999999997</v>
      </c>
      <c r="O47" s="126">
        <v>1.44</v>
      </c>
    </row>
    <row r="48" spans="1:15" x14ac:dyDescent="0.3">
      <c r="A48" s="55" t="s">
        <v>145</v>
      </c>
      <c r="B48" s="56" t="s">
        <v>68</v>
      </c>
      <c r="C48" s="125">
        <v>200</v>
      </c>
      <c r="D48" s="126">
        <v>0.14000000000000001</v>
      </c>
      <c r="E48" s="127">
        <v>0.1</v>
      </c>
      <c r="F48" s="126">
        <v>12.62</v>
      </c>
      <c r="G48" s="126">
        <v>53.09</v>
      </c>
      <c r="H48" s="128"/>
      <c r="I48" s="125">
        <v>3</v>
      </c>
      <c r="J48" s="127">
        <v>1.6</v>
      </c>
      <c r="K48" s="127">
        <v>0.2</v>
      </c>
      <c r="L48" s="126">
        <v>5.33</v>
      </c>
      <c r="M48" s="127">
        <v>3.2</v>
      </c>
      <c r="N48" s="127">
        <v>1.4</v>
      </c>
      <c r="O48" s="126">
        <v>0.11</v>
      </c>
    </row>
    <row r="49" spans="1:15" x14ac:dyDescent="0.3">
      <c r="A49" s="59"/>
      <c r="B49" s="56" t="s">
        <v>180</v>
      </c>
      <c r="C49" s="125">
        <v>90</v>
      </c>
      <c r="D49" s="127">
        <v>6.1</v>
      </c>
      <c r="E49" s="126">
        <v>3.98</v>
      </c>
      <c r="F49" s="126">
        <v>37.81</v>
      </c>
      <c r="G49" s="126">
        <v>215.17</v>
      </c>
      <c r="H49" s="126">
        <v>0.24</v>
      </c>
      <c r="I49" s="128"/>
      <c r="J49" s="127">
        <v>0.2</v>
      </c>
      <c r="K49" s="126">
        <v>0.32</v>
      </c>
      <c r="L49" s="126">
        <v>120.78</v>
      </c>
      <c r="M49" s="126">
        <v>137.61000000000001</v>
      </c>
      <c r="N49" s="127">
        <v>56.7</v>
      </c>
      <c r="O49" s="127">
        <v>2.4</v>
      </c>
    </row>
    <row r="50" spans="1:15" x14ac:dyDescent="0.3">
      <c r="A50" s="388" t="s">
        <v>41</v>
      </c>
      <c r="B50" s="388"/>
      <c r="C50" s="124">
        <v>950</v>
      </c>
      <c r="D50" s="126">
        <v>34.39</v>
      </c>
      <c r="E50" s="126">
        <v>30.19</v>
      </c>
      <c r="F50" s="126">
        <v>115.12</v>
      </c>
      <c r="G50" s="126">
        <v>877.55</v>
      </c>
      <c r="H50" s="126">
        <v>0.93</v>
      </c>
      <c r="I50" s="126">
        <v>66.03</v>
      </c>
      <c r="J50" s="126">
        <v>844.47</v>
      </c>
      <c r="K50" s="126">
        <v>6.67</v>
      </c>
      <c r="L50" s="126">
        <v>264.37</v>
      </c>
      <c r="M50" s="125">
        <v>578</v>
      </c>
      <c r="N50" s="127">
        <v>193.6</v>
      </c>
      <c r="O50" s="126">
        <v>8.7100000000000009</v>
      </c>
    </row>
    <row r="51" spans="1:15" x14ac:dyDescent="0.3">
      <c r="A51" s="389" t="s">
        <v>12</v>
      </c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</row>
    <row r="52" spans="1:15" x14ac:dyDescent="0.3">
      <c r="A52" s="55" t="s">
        <v>143</v>
      </c>
      <c r="B52" s="56" t="s">
        <v>231</v>
      </c>
      <c r="C52" s="130">
        <v>200</v>
      </c>
      <c r="D52" s="132">
        <v>0.2</v>
      </c>
      <c r="E52" s="131">
        <v>0.02</v>
      </c>
      <c r="F52" s="131">
        <v>11.05</v>
      </c>
      <c r="G52" s="131">
        <v>45.41</v>
      </c>
      <c r="H52" s="133"/>
      <c r="I52" s="132">
        <v>0.1</v>
      </c>
      <c r="J52" s="132">
        <v>0.5</v>
      </c>
      <c r="K52" s="133"/>
      <c r="L52" s="131">
        <v>5.28</v>
      </c>
      <c r="M52" s="131">
        <v>8.24</v>
      </c>
      <c r="N52" s="132">
        <v>4.4000000000000004</v>
      </c>
      <c r="O52" s="131">
        <v>0.85</v>
      </c>
    </row>
    <row r="53" spans="1:15" x14ac:dyDescent="0.3">
      <c r="A53" s="57" t="s">
        <v>139</v>
      </c>
      <c r="B53" s="56" t="s">
        <v>38</v>
      </c>
      <c r="C53" s="130">
        <v>150</v>
      </c>
      <c r="D53" s="132">
        <v>0.6</v>
      </c>
      <c r="E53" s="132">
        <v>0.6</v>
      </c>
      <c r="F53" s="132">
        <v>14.7</v>
      </c>
      <c r="G53" s="132">
        <v>70.5</v>
      </c>
      <c r="H53" s="131">
        <v>0.05</v>
      </c>
      <c r="I53" s="130">
        <v>15</v>
      </c>
      <c r="J53" s="132">
        <v>7.5</v>
      </c>
      <c r="K53" s="132">
        <v>0.3</v>
      </c>
      <c r="L53" s="130">
        <v>24</v>
      </c>
      <c r="M53" s="132">
        <v>16.5</v>
      </c>
      <c r="N53" s="132">
        <v>13.5</v>
      </c>
      <c r="O53" s="132">
        <v>3.3</v>
      </c>
    </row>
    <row r="54" spans="1:15" x14ac:dyDescent="0.3">
      <c r="A54" s="60"/>
      <c r="B54" s="61" t="s">
        <v>432</v>
      </c>
      <c r="C54" s="130">
        <v>30</v>
      </c>
      <c r="D54" s="132">
        <v>1.5</v>
      </c>
      <c r="E54" s="132">
        <v>5.4</v>
      </c>
      <c r="F54" s="132">
        <v>18.600000000000001</v>
      </c>
      <c r="G54" s="130">
        <v>132</v>
      </c>
      <c r="H54" s="133"/>
      <c r="I54" s="133"/>
      <c r="J54" s="133"/>
      <c r="K54" s="133"/>
      <c r="L54" s="133"/>
      <c r="M54" s="133"/>
      <c r="N54" s="133"/>
      <c r="O54" s="133"/>
    </row>
    <row r="55" spans="1:15" x14ac:dyDescent="0.3">
      <c r="A55" s="388" t="s">
        <v>66</v>
      </c>
      <c r="B55" s="388"/>
      <c r="C55" s="129">
        <v>380</v>
      </c>
      <c r="D55" s="131">
        <v>2.2999999999999998</v>
      </c>
      <c r="E55" s="131">
        <v>6.02</v>
      </c>
      <c r="F55" s="131">
        <v>44.35</v>
      </c>
      <c r="G55" s="131">
        <v>247.91</v>
      </c>
      <c r="H55" s="131">
        <v>0.05</v>
      </c>
      <c r="I55" s="132">
        <v>15.1</v>
      </c>
      <c r="J55" s="130">
        <v>8</v>
      </c>
      <c r="K55" s="132">
        <v>0.3</v>
      </c>
      <c r="L55" s="131">
        <v>29.28</v>
      </c>
      <c r="M55" s="131">
        <v>24.74</v>
      </c>
      <c r="N55" s="132">
        <v>17.899999999999999</v>
      </c>
      <c r="O55" s="131">
        <v>4.1500000000000004</v>
      </c>
    </row>
    <row r="56" spans="1:15" x14ac:dyDescent="0.3">
      <c r="A56" s="388" t="s">
        <v>42</v>
      </c>
      <c r="B56" s="388"/>
      <c r="C56" s="134">
        <v>1985</v>
      </c>
      <c r="D56" s="131">
        <v>58.88</v>
      </c>
      <c r="E56" s="131">
        <v>58.9</v>
      </c>
      <c r="F56" s="131">
        <v>230.56</v>
      </c>
      <c r="G56" s="131">
        <v>1714.43</v>
      </c>
      <c r="H56" s="131">
        <v>1.43</v>
      </c>
      <c r="I56" s="131">
        <v>170.61</v>
      </c>
      <c r="J56" s="131">
        <v>1140.93</v>
      </c>
      <c r="K56" s="131">
        <v>8.36</v>
      </c>
      <c r="L56" s="131">
        <v>674.04</v>
      </c>
      <c r="M56" s="132">
        <v>1075.4000000000001</v>
      </c>
      <c r="N56" s="131">
        <v>336.49</v>
      </c>
      <c r="O56" s="131">
        <v>19.420000000000002</v>
      </c>
    </row>
    <row r="57" spans="1:15" s="49" customFormat="1" x14ac:dyDescent="0.3">
      <c r="A57" s="50" t="s">
        <v>14</v>
      </c>
      <c r="B57" s="51" t="s">
        <v>45</v>
      </c>
      <c r="C57" s="51"/>
      <c r="D57" s="51"/>
      <c r="E57" s="51"/>
      <c r="F57" s="51"/>
      <c r="G57" s="51"/>
      <c r="H57" s="50"/>
      <c r="I57" s="50"/>
      <c r="J57" s="51"/>
      <c r="K57" s="51"/>
      <c r="L57" s="51"/>
      <c r="M57" s="51"/>
      <c r="N57" s="51"/>
      <c r="O57" s="51"/>
    </row>
    <row r="58" spans="1:15" s="49" customFormat="1" x14ac:dyDescent="0.3">
      <c r="A58" s="50" t="s">
        <v>16</v>
      </c>
      <c r="B58" s="51">
        <v>1</v>
      </c>
      <c r="C58" s="51"/>
      <c r="D58" s="51"/>
      <c r="E58" s="51"/>
      <c r="F58" s="51"/>
      <c r="G58" s="51"/>
      <c r="H58" s="50"/>
      <c r="I58" s="50"/>
      <c r="J58" s="51"/>
      <c r="K58" s="51"/>
      <c r="L58" s="51"/>
      <c r="M58" s="51"/>
      <c r="N58" s="51"/>
      <c r="O58" s="51"/>
    </row>
    <row r="59" spans="1:15" x14ac:dyDescent="0.3">
      <c r="A59" s="391" t="s">
        <v>17</v>
      </c>
      <c r="B59" s="391" t="s">
        <v>18</v>
      </c>
      <c r="C59" s="391" t="s">
        <v>19</v>
      </c>
      <c r="D59" s="390" t="s">
        <v>20</v>
      </c>
      <c r="E59" s="390"/>
      <c r="F59" s="390"/>
      <c r="G59" s="391" t="s">
        <v>21</v>
      </c>
      <c r="H59" s="390" t="s">
        <v>22</v>
      </c>
      <c r="I59" s="390"/>
      <c r="J59" s="390"/>
      <c r="K59" s="390"/>
      <c r="L59" s="390" t="s">
        <v>23</v>
      </c>
      <c r="M59" s="390"/>
      <c r="N59" s="390"/>
      <c r="O59" s="390"/>
    </row>
    <row r="60" spans="1:15" x14ac:dyDescent="0.3">
      <c r="A60" s="392"/>
      <c r="B60" s="393"/>
      <c r="C60" s="392"/>
      <c r="D60" s="52" t="s">
        <v>24</v>
      </c>
      <c r="E60" s="52" t="s">
        <v>25</v>
      </c>
      <c r="F60" s="52" t="s">
        <v>26</v>
      </c>
      <c r="G60" s="392"/>
      <c r="H60" s="52" t="s">
        <v>27</v>
      </c>
      <c r="I60" s="52" t="s">
        <v>28</v>
      </c>
      <c r="J60" s="52" t="s">
        <v>29</v>
      </c>
      <c r="K60" s="52" t="s">
        <v>30</v>
      </c>
      <c r="L60" s="52" t="s">
        <v>31</v>
      </c>
      <c r="M60" s="52" t="s">
        <v>32</v>
      </c>
      <c r="N60" s="52" t="s">
        <v>33</v>
      </c>
      <c r="O60" s="52" t="s">
        <v>34</v>
      </c>
    </row>
    <row r="61" spans="1:15" x14ac:dyDescent="0.3">
      <c r="A61" s="54">
        <v>1</v>
      </c>
      <c r="B61" s="54">
        <v>2</v>
      </c>
      <c r="C61" s="54">
        <v>3</v>
      </c>
      <c r="D61" s="54">
        <v>4</v>
      </c>
      <c r="E61" s="54">
        <v>5</v>
      </c>
      <c r="F61" s="54">
        <v>6</v>
      </c>
      <c r="G61" s="54">
        <v>7</v>
      </c>
      <c r="H61" s="54">
        <v>8</v>
      </c>
      <c r="I61" s="54">
        <v>9</v>
      </c>
      <c r="J61" s="54">
        <v>10</v>
      </c>
      <c r="K61" s="54">
        <v>11</v>
      </c>
      <c r="L61" s="54">
        <v>12</v>
      </c>
      <c r="M61" s="54">
        <v>13</v>
      </c>
      <c r="N61" s="54">
        <v>14</v>
      </c>
      <c r="O61" s="54">
        <v>15</v>
      </c>
    </row>
    <row r="62" spans="1:15" x14ac:dyDescent="0.3">
      <c r="A62" s="389" t="s">
        <v>35</v>
      </c>
      <c r="B62" s="389"/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</row>
    <row r="63" spans="1:15" x14ac:dyDescent="0.3">
      <c r="A63" s="57" t="s">
        <v>348</v>
      </c>
      <c r="B63" s="56" t="s">
        <v>334</v>
      </c>
      <c r="C63" s="136">
        <v>100</v>
      </c>
      <c r="D63" s="138">
        <v>1.3</v>
      </c>
      <c r="E63" s="138">
        <v>0.1</v>
      </c>
      <c r="F63" s="138">
        <v>4.9000000000000004</v>
      </c>
      <c r="G63" s="136">
        <v>26</v>
      </c>
      <c r="H63" s="137">
        <v>0.08</v>
      </c>
      <c r="I63" s="136">
        <v>200</v>
      </c>
      <c r="J63" s="136">
        <v>250</v>
      </c>
      <c r="K63" s="138">
        <v>0.7</v>
      </c>
      <c r="L63" s="136">
        <v>8</v>
      </c>
      <c r="M63" s="136">
        <v>16</v>
      </c>
      <c r="N63" s="136">
        <v>7</v>
      </c>
      <c r="O63" s="138">
        <v>0.5</v>
      </c>
    </row>
    <row r="64" spans="1:15" x14ac:dyDescent="0.3">
      <c r="A64" s="57" t="s">
        <v>352</v>
      </c>
      <c r="B64" s="56" t="s">
        <v>208</v>
      </c>
      <c r="C64" s="136">
        <v>100</v>
      </c>
      <c r="D64" s="137">
        <v>12.91</v>
      </c>
      <c r="E64" s="137">
        <v>10.65</v>
      </c>
      <c r="F64" s="137">
        <v>2.66</v>
      </c>
      <c r="G64" s="137">
        <v>161.16999999999999</v>
      </c>
      <c r="H64" s="137">
        <v>0.11</v>
      </c>
      <c r="I64" s="136">
        <v>12</v>
      </c>
      <c r="J64" s="137">
        <v>178.52</v>
      </c>
      <c r="K64" s="137">
        <v>3.39</v>
      </c>
      <c r="L64" s="137">
        <v>16.649999999999999</v>
      </c>
      <c r="M64" s="137">
        <v>145.85</v>
      </c>
      <c r="N64" s="137">
        <v>30.33</v>
      </c>
      <c r="O64" s="137">
        <v>1.83</v>
      </c>
    </row>
    <row r="65" spans="1:15" x14ac:dyDescent="0.3">
      <c r="A65" s="55" t="s">
        <v>140</v>
      </c>
      <c r="B65" s="56" t="s">
        <v>40</v>
      </c>
      <c r="C65" s="136">
        <v>180</v>
      </c>
      <c r="D65" s="137">
        <v>8.36</v>
      </c>
      <c r="E65" s="138">
        <v>5.8</v>
      </c>
      <c r="F65" s="137">
        <v>37.75</v>
      </c>
      <c r="G65" s="137">
        <v>236.33</v>
      </c>
      <c r="H65" s="137">
        <v>0.28000000000000003</v>
      </c>
      <c r="I65" s="139"/>
      <c r="J65" s="137">
        <v>23.82</v>
      </c>
      <c r="K65" s="137">
        <v>0.57999999999999996</v>
      </c>
      <c r="L65" s="137">
        <v>15.14</v>
      </c>
      <c r="M65" s="137">
        <v>198.33</v>
      </c>
      <c r="N65" s="137">
        <v>132.07</v>
      </c>
      <c r="O65" s="137">
        <v>4.4400000000000004</v>
      </c>
    </row>
    <row r="66" spans="1:15" x14ac:dyDescent="0.3">
      <c r="A66" s="57" t="s">
        <v>353</v>
      </c>
      <c r="B66" s="56" t="s">
        <v>46</v>
      </c>
      <c r="C66" s="136">
        <v>200</v>
      </c>
      <c r="D66" s="138">
        <v>0.3</v>
      </c>
      <c r="E66" s="137">
        <v>0.06</v>
      </c>
      <c r="F66" s="138">
        <v>12.5</v>
      </c>
      <c r="G66" s="137">
        <v>53.93</v>
      </c>
      <c r="H66" s="139"/>
      <c r="I66" s="138">
        <v>30.1</v>
      </c>
      <c r="J66" s="137">
        <v>25.01</v>
      </c>
      <c r="K66" s="137">
        <v>0.11</v>
      </c>
      <c r="L66" s="137">
        <v>7.08</v>
      </c>
      <c r="M66" s="137">
        <v>8.75</v>
      </c>
      <c r="N66" s="137">
        <v>4.91</v>
      </c>
      <c r="O66" s="137">
        <v>0.94</v>
      </c>
    </row>
    <row r="67" spans="1:15" x14ac:dyDescent="0.3">
      <c r="A67" s="59"/>
      <c r="B67" s="56" t="s">
        <v>180</v>
      </c>
      <c r="C67" s="136">
        <v>60</v>
      </c>
      <c r="D67" s="137">
        <v>4.76</v>
      </c>
      <c r="E67" s="137">
        <v>2.99</v>
      </c>
      <c r="F67" s="137">
        <v>29.79</v>
      </c>
      <c r="G67" s="137">
        <v>167.92</v>
      </c>
      <c r="H67" s="137">
        <v>0.19</v>
      </c>
      <c r="I67" s="139"/>
      <c r="J67" s="137">
        <v>0.15</v>
      </c>
      <c r="K67" s="137">
        <v>0.25</v>
      </c>
      <c r="L67" s="137">
        <v>91.38</v>
      </c>
      <c r="M67" s="137">
        <v>107.07</v>
      </c>
      <c r="N67" s="137">
        <v>43.04</v>
      </c>
      <c r="O67" s="137">
        <v>1.85</v>
      </c>
    </row>
    <row r="68" spans="1:15" x14ac:dyDescent="0.3">
      <c r="A68" s="388" t="s">
        <v>39</v>
      </c>
      <c r="B68" s="388"/>
      <c r="C68" s="135">
        <v>640</v>
      </c>
      <c r="D68" s="137">
        <v>27.63</v>
      </c>
      <c r="E68" s="137">
        <v>19.600000000000001</v>
      </c>
      <c r="F68" s="137">
        <v>87.6</v>
      </c>
      <c r="G68" s="137">
        <v>645.35</v>
      </c>
      <c r="H68" s="137">
        <v>0.66</v>
      </c>
      <c r="I68" s="138">
        <v>242.1</v>
      </c>
      <c r="J68" s="138">
        <v>477.5</v>
      </c>
      <c r="K68" s="137">
        <v>5.03</v>
      </c>
      <c r="L68" s="137">
        <v>138.25</v>
      </c>
      <c r="M68" s="136">
        <v>476</v>
      </c>
      <c r="N68" s="137">
        <v>217.35</v>
      </c>
      <c r="O68" s="137">
        <v>9.56</v>
      </c>
    </row>
    <row r="69" spans="1:15" x14ac:dyDescent="0.3">
      <c r="A69" s="389" t="s">
        <v>11</v>
      </c>
      <c r="B69" s="389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</row>
    <row r="70" spans="1:15" x14ac:dyDescent="0.3">
      <c r="A70" s="57" t="s">
        <v>144</v>
      </c>
      <c r="B70" s="56" t="s">
        <v>335</v>
      </c>
      <c r="C70" s="141">
        <v>100</v>
      </c>
      <c r="D70" s="142">
        <v>1.39</v>
      </c>
      <c r="E70" s="142">
        <v>5.18</v>
      </c>
      <c r="F70" s="142">
        <v>4.09</v>
      </c>
      <c r="G70" s="142">
        <v>69.45</v>
      </c>
      <c r="H70" s="142">
        <v>0.04</v>
      </c>
      <c r="I70" s="142">
        <v>30.25</v>
      </c>
      <c r="J70" s="142">
        <v>51.25</v>
      </c>
      <c r="K70" s="142">
        <v>2.52</v>
      </c>
      <c r="L70" s="142">
        <v>31.15</v>
      </c>
      <c r="M70" s="142">
        <v>32.33</v>
      </c>
      <c r="N70" s="142">
        <v>18.37</v>
      </c>
      <c r="O70" s="142">
        <v>0.74</v>
      </c>
    </row>
    <row r="71" spans="1:15" x14ac:dyDescent="0.3">
      <c r="A71" s="58" t="s">
        <v>354</v>
      </c>
      <c r="B71" s="56" t="s">
        <v>214</v>
      </c>
      <c r="C71" s="141">
        <v>250</v>
      </c>
      <c r="D71" s="142">
        <v>4.6399999999999997</v>
      </c>
      <c r="E71" s="142">
        <v>7.46</v>
      </c>
      <c r="F71" s="142">
        <v>19.36</v>
      </c>
      <c r="G71" s="142">
        <v>163.46</v>
      </c>
      <c r="H71" s="143">
        <v>0.2</v>
      </c>
      <c r="I71" s="142">
        <v>12.76</v>
      </c>
      <c r="J71" s="142">
        <v>206.85</v>
      </c>
      <c r="K71" s="143">
        <v>2.4</v>
      </c>
      <c r="L71" s="142">
        <v>15.92</v>
      </c>
      <c r="M71" s="142">
        <v>82.48</v>
      </c>
      <c r="N71" s="142">
        <v>26.43</v>
      </c>
      <c r="O71" s="142">
        <v>0.95</v>
      </c>
    </row>
    <row r="72" spans="1:15" x14ac:dyDescent="0.3">
      <c r="A72" s="57" t="s">
        <v>153</v>
      </c>
      <c r="B72" s="56" t="s">
        <v>134</v>
      </c>
      <c r="C72" s="141">
        <v>280</v>
      </c>
      <c r="D72" s="142">
        <v>23.83</v>
      </c>
      <c r="E72" s="142">
        <v>14.27</v>
      </c>
      <c r="F72" s="143">
        <v>34.4</v>
      </c>
      <c r="G72" s="142">
        <v>360.38</v>
      </c>
      <c r="H72" s="142">
        <v>0.33</v>
      </c>
      <c r="I72" s="143">
        <v>58.8</v>
      </c>
      <c r="J72" s="142">
        <v>642.46</v>
      </c>
      <c r="K72" s="142">
        <v>2.86</v>
      </c>
      <c r="L72" s="143">
        <v>61.3</v>
      </c>
      <c r="M72" s="142">
        <v>308.12</v>
      </c>
      <c r="N72" s="142">
        <v>81.59</v>
      </c>
      <c r="O72" s="142">
        <v>3.02</v>
      </c>
    </row>
    <row r="73" spans="1:15" x14ac:dyDescent="0.3">
      <c r="A73" s="55" t="s">
        <v>145</v>
      </c>
      <c r="B73" s="56" t="s">
        <v>47</v>
      </c>
      <c r="C73" s="141">
        <v>200</v>
      </c>
      <c r="D73" s="143">
        <v>0.2</v>
      </c>
      <c r="E73" s="142">
        <v>0.08</v>
      </c>
      <c r="F73" s="142">
        <v>12.44</v>
      </c>
      <c r="G73" s="142">
        <v>52.69</v>
      </c>
      <c r="H73" s="142">
        <v>0.01</v>
      </c>
      <c r="I73" s="141">
        <v>40</v>
      </c>
      <c r="J73" s="143">
        <v>3.4</v>
      </c>
      <c r="K73" s="142">
        <v>0.14000000000000001</v>
      </c>
      <c r="L73" s="142">
        <v>7.53</v>
      </c>
      <c r="M73" s="143">
        <v>6.6</v>
      </c>
      <c r="N73" s="143">
        <v>6.2</v>
      </c>
      <c r="O73" s="142">
        <v>0.28999999999999998</v>
      </c>
    </row>
    <row r="74" spans="1:15" x14ac:dyDescent="0.3">
      <c r="A74" s="59"/>
      <c r="B74" s="56" t="s">
        <v>180</v>
      </c>
      <c r="C74" s="141">
        <v>90</v>
      </c>
      <c r="D74" s="143">
        <v>6.1</v>
      </c>
      <c r="E74" s="142">
        <v>3.98</v>
      </c>
      <c r="F74" s="142">
        <v>37.81</v>
      </c>
      <c r="G74" s="142">
        <v>215.17</v>
      </c>
      <c r="H74" s="142">
        <v>0.24</v>
      </c>
      <c r="I74" s="144"/>
      <c r="J74" s="143">
        <v>0.2</v>
      </c>
      <c r="K74" s="142">
        <v>0.32</v>
      </c>
      <c r="L74" s="142">
        <v>120.78</v>
      </c>
      <c r="M74" s="142">
        <v>137.61000000000001</v>
      </c>
      <c r="N74" s="143">
        <v>56.7</v>
      </c>
      <c r="O74" s="143">
        <v>2.4</v>
      </c>
    </row>
    <row r="75" spans="1:15" x14ac:dyDescent="0.3">
      <c r="A75" s="388" t="s">
        <v>41</v>
      </c>
      <c r="B75" s="388"/>
      <c r="C75" s="140">
        <v>920</v>
      </c>
      <c r="D75" s="142">
        <v>36.159999999999997</v>
      </c>
      <c r="E75" s="142">
        <v>30.97</v>
      </c>
      <c r="F75" s="142">
        <v>108.1</v>
      </c>
      <c r="G75" s="142">
        <v>861.15</v>
      </c>
      <c r="H75" s="142">
        <v>0.82</v>
      </c>
      <c r="I75" s="142">
        <v>141.81</v>
      </c>
      <c r="J75" s="142">
        <v>904.16</v>
      </c>
      <c r="K75" s="142">
        <v>8.24</v>
      </c>
      <c r="L75" s="142">
        <v>236.68</v>
      </c>
      <c r="M75" s="142">
        <v>567.14</v>
      </c>
      <c r="N75" s="142">
        <v>189.29</v>
      </c>
      <c r="O75" s="143">
        <v>7.4</v>
      </c>
    </row>
    <row r="76" spans="1:15" x14ac:dyDescent="0.3">
      <c r="A76" s="389" t="s">
        <v>12</v>
      </c>
      <c r="B76" s="389"/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</row>
    <row r="77" spans="1:15" x14ac:dyDescent="0.3">
      <c r="A77" s="59"/>
      <c r="B77" s="56" t="s">
        <v>172</v>
      </c>
      <c r="C77" s="146">
        <v>200</v>
      </c>
      <c r="D77" s="148">
        <v>5.8</v>
      </c>
      <c r="E77" s="146">
        <v>5</v>
      </c>
      <c r="F77" s="146">
        <v>8</v>
      </c>
      <c r="G77" s="146">
        <v>106</v>
      </c>
      <c r="H77" s="147">
        <v>0.08</v>
      </c>
      <c r="I77" s="148">
        <v>1.4</v>
      </c>
      <c r="J77" s="146">
        <v>40</v>
      </c>
      <c r="K77" s="149"/>
      <c r="L77" s="146">
        <v>240</v>
      </c>
      <c r="M77" s="146">
        <v>180</v>
      </c>
      <c r="N77" s="146">
        <v>28</v>
      </c>
      <c r="O77" s="148">
        <v>0.2</v>
      </c>
    </row>
    <row r="78" spans="1:15" x14ac:dyDescent="0.3">
      <c r="A78" s="57" t="s">
        <v>139</v>
      </c>
      <c r="B78" s="56" t="s">
        <v>69</v>
      </c>
      <c r="C78" s="146">
        <v>150</v>
      </c>
      <c r="D78" s="147">
        <v>2.25</v>
      </c>
      <c r="E78" s="147">
        <v>0.75</v>
      </c>
      <c r="F78" s="148">
        <v>31.5</v>
      </c>
      <c r="G78" s="146">
        <v>144</v>
      </c>
      <c r="H78" s="147">
        <v>0.06</v>
      </c>
      <c r="I78" s="146">
        <v>15</v>
      </c>
      <c r="J78" s="146">
        <v>30</v>
      </c>
      <c r="K78" s="148">
        <v>0.6</v>
      </c>
      <c r="L78" s="146">
        <v>12</v>
      </c>
      <c r="M78" s="146">
        <v>42</v>
      </c>
      <c r="N78" s="146">
        <v>63</v>
      </c>
      <c r="O78" s="148">
        <v>0.9</v>
      </c>
    </row>
    <row r="79" spans="1:15" ht="16.5" customHeight="1" x14ac:dyDescent="0.3">
      <c r="A79" s="53"/>
      <c r="B79" s="62" t="s">
        <v>430</v>
      </c>
      <c r="C79" s="146">
        <v>30</v>
      </c>
      <c r="D79" s="147">
        <v>4.53</v>
      </c>
      <c r="E79" s="147">
        <v>1.74</v>
      </c>
      <c r="F79" s="147">
        <v>5.73</v>
      </c>
      <c r="G79" s="147">
        <v>56.28</v>
      </c>
      <c r="H79" s="147">
        <v>0.05</v>
      </c>
      <c r="I79" s="147">
        <v>0.44</v>
      </c>
      <c r="J79" s="147">
        <v>2.2799999999999998</v>
      </c>
      <c r="K79" s="147">
        <v>0.89</v>
      </c>
      <c r="L79" s="147">
        <v>15.02</v>
      </c>
      <c r="M79" s="148">
        <v>26.7</v>
      </c>
      <c r="N79" s="147">
        <v>16.850000000000001</v>
      </c>
      <c r="O79" s="147">
        <v>0.59</v>
      </c>
    </row>
    <row r="80" spans="1:15" x14ac:dyDescent="0.3">
      <c r="A80" s="388" t="s">
        <v>66</v>
      </c>
      <c r="B80" s="388"/>
      <c r="C80" s="145">
        <v>380</v>
      </c>
      <c r="D80" s="147">
        <v>12.58</v>
      </c>
      <c r="E80" s="147">
        <v>7.49</v>
      </c>
      <c r="F80" s="147">
        <v>45.23</v>
      </c>
      <c r="G80" s="147">
        <v>306.27999999999997</v>
      </c>
      <c r="H80" s="147">
        <v>0.19</v>
      </c>
      <c r="I80" s="147">
        <v>16.84</v>
      </c>
      <c r="J80" s="147">
        <v>72.28</v>
      </c>
      <c r="K80" s="147">
        <v>1.49</v>
      </c>
      <c r="L80" s="147">
        <v>267.02</v>
      </c>
      <c r="M80" s="148">
        <v>248.7</v>
      </c>
      <c r="N80" s="147">
        <v>107.85</v>
      </c>
      <c r="O80" s="147">
        <v>1.69</v>
      </c>
    </row>
    <row r="81" spans="1:15" x14ac:dyDescent="0.3">
      <c r="A81" s="388" t="s">
        <v>42</v>
      </c>
      <c r="B81" s="388"/>
      <c r="C81" s="150">
        <v>1940</v>
      </c>
      <c r="D81" s="147">
        <v>76.37</v>
      </c>
      <c r="E81" s="147">
        <v>58.06</v>
      </c>
      <c r="F81" s="147">
        <v>240.93</v>
      </c>
      <c r="G81" s="147">
        <v>1812.78</v>
      </c>
      <c r="H81" s="147">
        <v>1.67</v>
      </c>
      <c r="I81" s="147">
        <v>400.75</v>
      </c>
      <c r="J81" s="147">
        <v>1453.94</v>
      </c>
      <c r="K81" s="147">
        <v>14.76</v>
      </c>
      <c r="L81" s="147">
        <v>641.95000000000005</v>
      </c>
      <c r="M81" s="147">
        <v>1291.8399999999999</v>
      </c>
      <c r="N81" s="147">
        <v>514.49</v>
      </c>
      <c r="O81" s="147">
        <v>18.649999999999999</v>
      </c>
    </row>
    <row r="82" spans="1:15" s="49" customFormat="1" x14ac:dyDescent="0.3">
      <c r="A82" s="50" t="s">
        <v>14</v>
      </c>
      <c r="B82" s="51" t="s">
        <v>48</v>
      </c>
      <c r="C82" s="51"/>
      <c r="D82" s="51"/>
      <c r="E82" s="51"/>
      <c r="F82" s="51"/>
      <c r="G82" s="51"/>
      <c r="H82" s="50"/>
      <c r="I82" s="50"/>
      <c r="J82" s="51"/>
      <c r="K82" s="51"/>
      <c r="L82" s="51"/>
      <c r="M82" s="51"/>
      <c r="N82" s="51"/>
      <c r="O82" s="51"/>
    </row>
    <row r="83" spans="1:15" s="49" customFormat="1" x14ac:dyDescent="0.3">
      <c r="A83" s="50" t="s">
        <v>16</v>
      </c>
      <c r="B83" s="51">
        <v>1</v>
      </c>
      <c r="C83" s="51"/>
      <c r="D83" s="51"/>
      <c r="E83" s="51"/>
      <c r="F83" s="51"/>
      <c r="G83" s="51"/>
      <c r="H83" s="50"/>
      <c r="I83" s="50"/>
      <c r="J83" s="51"/>
      <c r="K83" s="51"/>
      <c r="L83" s="51"/>
      <c r="M83" s="51"/>
      <c r="N83" s="51"/>
      <c r="O83" s="51"/>
    </row>
    <row r="84" spans="1:15" x14ac:dyDescent="0.3">
      <c r="A84" s="391" t="s">
        <v>17</v>
      </c>
      <c r="B84" s="391" t="s">
        <v>18</v>
      </c>
      <c r="C84" s="391" t="s">
        <v>19</v>
      </c>
      <c r="D84" s="390" t="s">
        <v>20</v>
      </c>
      <c r="E84" s="390"/>
      <c r="F84" s="390"/>
      <c r="G84" s="391" t="s">
        <v>21</v>
      </c>
      <c r="H84" s="390" t="s">
        <v>22</v>
      </c>
      <c r="I84" s="390"/>
      <c r="J84" s="390"/>
      <c r="K84" s="390"/>
      <c r="L84" s="390" t="s">
        <v>23</v>
      </c>
      <c r="M84" s="390"/>
      <c r="N84" s="390"/>
      <c r="O84" s="390"/>
    </row>
    <row r="85" spans="1:15" x14ac:dyDescent="0.3">
      <c r="A85" s="392"/>
      <c r="B85" s="393"/>
      <c r="C85" s="392"/>
      <c r="D85" s="52" t="s">
        <v>24</v>
      </c>
      <c r="E85" s="52" t="s">
        <v>25</v>
      </c>
      <c r="F85" s="52" t="s">
        <v>26</v>
      </c>
      <c r="G85" s="392"/>
      <c r="H85" s="52" t="s">
        <v>27</v>
      </c>
      <c r="I85" s="52" t="s">
        <v>28</v>
      </c>
      <c r="J85" s="52" t="s">
        <v>29</v>
      </c>
      <c r="K85" s="52" t="s">
        <v>30</v>
      </c>
      <c r="L85" s="52" t="s">
        <v>31</v>
      </c>
      <c r="M85" s="52" t="s">
        <v>32</v>
      </c>
      <c r="N85" s="52" t="s">
        <v>33</v>
      </c>
      <c r="O85" s="52" t="s">
        <v>34</v>
      </c>
    </row>
    <row r="86" spans="1:15" x14ac:dyDescent="0.3">
      <c r="A86" s="54">
        <v>1</v>
      </c>
      <c r="B86" s="54">
        <v>2</v>
      </c>
      <c r="C86" s="54">
        <v>3</v>
      </c>
      <c r="D86" s="54">
        <v>4</v>
      </c>
      <c r="E86" s="54">
        <v>5</v>
      </c>
      <c r="F86" s="54">
        <v>6</v>
      </c>
      <c r="G86" s="54">
        <v>7</v>
      </c>
      <c r="H86" s="54">
        <v>8</v>
      </c>
      <c r="I86" s="54">
        <v>9</v>
      </c>
      <c r="J86" s="54">
        <v>10</v>
      </c>
      <c r="K86" s="54">
        <v>11</v>
      </c>
      <c r="L86" s="54">
        <v>12</v>
      </c>
      <c r="M86" s="54">
        <v>13</v>
      </c>
      <c r="N86" s="54">
        <v>14</v>
      </c>
      <c r="O86" s="54">
        <v>15</v>
      </c>
    </row>
    <row r="87" spans="1:15" x14ac:dyDescent="0.3">
      <c r="A87" s="389" t="s">
        <v>35</v>
      </c>
      <c r="B87" s="389"/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</row>
    <row r="88" spans="1:15" x14ac:dyDescent="0.3">
      <c r="A88" s="57" t="s">
        <v>355</v>
      </c>
      <c r="B88" s="56" t="s">
        <v>623</v>
      </c>
      <c r="C88" s="152">
        <v>170</v>
      </c>
      <c r="D88" s="153">
        <v>23.22</v>
      </c>
      <c r="E88" s="153">
        <v>14.89</v>
      </c>
      <c r="F88" s="153">
        <v>31.63</v>
      </c>
      <c r="G88" s="153">
        <v>363.19</v>
      </c>
      <c r="H88" s="153">
        <v>0.09</v>
      </c>
      <c r="I88" s="154">
        <v>4.3499999999999996</v>
      </c>
      <c r="J88" s="154">
        <v>91.1</v>
      </c>
      <c r="K88" s="153">
        <v>0.4</v>
      </c>
      <c r="L88" s="153">
        <v>211.64000000000001</v>
      </c>
      <c r="M88" s="154">
        <v>295.8</v>
      </c>
      <c r="N88" s="153">
        <v>41.68</v>
      </c>
      <c r="O88" s="153">
        <v>0.75</v>
      </c>
    </row>
    <row r="89" spans="1:15" x14ac:dyDescent="0.3">
      <c r="A89" s="55" t="s">
        <v>141</v>
      </c>
      <c r="B89" s="56" t="s">
        <v>13</v>
      </c>
      <c r="C89" s="152">
        <v>200</v>
      </c>
      <c r="D89" s="153">
        <v>1.82</v>
      </c>
      <c r="E89" s="153">
        <v>1.42</v>
      </c>
      <c r="F89" s="153">
        <v>13.74</v>
      </c>
      <c r="G89" s="153">
        <v>75.650000000000006</v>
      </c>
      <c r="H89" s="153">
        <v>0.02</v>
      </c>
      <c r="I89" s="153">
        <v>0.83</v>
      </c>
      <c r="J89" s="153">
        <v>12.82</v>
      </c>
      <c r="K89" s="153">
        <v>0.06</v>
      </c>
      <c r="L89" s="153">
        <v>72.48</v>
      </c>
      <c r="M89" s="153">
        <v>58.64</v>
      </c>
      <c r="N89" s="153">
        <v>12.24</v>
      </c>
      <c r="O89" s="153">
        <v>0.91</v>
      </c>
    </row>
    <row r="90" spans="1:15" x14ac:dyDescent="0.3">
      <c r="A90" s="63"/>
      <c r="B90" s="56" t="s">
        <v>180</v>
      </c>
      <c r="C90" s="152">
        <v>40</v>
      </c>
      <c r="D90" s="153">
        <v>2.98</v>
      </c>
      <c r="E90" s="153">
        <v>1.79</v>
      </c>
      <c r="F90" s="153">
        <v>18.239999999999998</v>
      </c>
      <c r="G90" s="153">
        <v>102.69</v>
      </c>
      <c r="H90" s="153">
        <v>0.12</v>
      </c>
      <c r="I90" s="155"/>
      <c r="J90" s="153">
        <v>0.09</v>
      </c>
      <c r="K90" s="153">
        <v>0.15</v>
      </c>
      <c r="L90" s="153">
        <v>54.52</v>
      </c>
      <c r="M90" s="153">
        <v>66.16</v>
      </c>
      <c r="N90" s="153">
        <v>26.16</v>
      </c>
      <c r="O90" s="153">
        <v>1.1399999999999999</v>
      </c>
    </row>
    <row r="91" spans="1:15" x14ac:dyDescent="0.3">
      <c r="A91" s="57" t="s">
        <v>139</v>
      </c>
      <c r="B91" s="56" t="s">
        <v>44</v>
      </c>
      <c r="C91" s="152">
        <v>150</v>
      </c>
      <c r="D91" s="154">
        <v>0.6</v>
      </c>
      <c r="E91" s="153">
        <v>0.45</v>
      </c>
      <c r="F91" s="153">
        <v>15.45</v>
      </c>
      <c r="G91" s="154">
        <v>70.5</v>
      </c>
      <c r="H91" s="153">
        <v>0.03</v>
      </c>
      <c r="I91" s="154">
        <v>7.5</v>
      </c>
      <c r="J91" s="152">
        <v>3</v>
      </c>
      <c r="K91" s="154">
        <v>0.6</v>
      </c>
      <c r="L91" s="154">
        <v>28.5</v>
      </c>
      <c r="M91" s="152">
        <v>24</v>
      </c>
      <c r="N91" s="152">
        <v>18</v>
      </c>
      <c r="O91" s="153">
        <v>3.45</v>
      </c>
    </row>
    <row r="92" spans="1:15" x14ac:dyDescent="0.3">
      <c r="A92" s="388" t="s">
        <v>39</v>
      </c>
      <c r="B92" s="388"/>
      <c r="C92" s="151">
        <v>560</v>
      </c>
      <c r="D92" s="153">
        <v>28.62</v>
      </c>
      <c r="E92" s="153">
        <v>18.55</v>
      </c>
      <c r="F92" s="153">
        <v>79.06</v>
      </c>
      <c r="G92" s="153">
        <v>612.03</v>
      </c>
      <c r="H92" s="153">
        <v>0.26</v>
      </c>
      <c r="I92" s="153">
        <v>12.68</v>
      </c>
      <c r="J92" s="153">
        <v>107.01</v>
      </c>
      <c r="K92" s="153">
        <v>1.21</v>
      </c>
      <c r="L92" s="153">
        <v>367.14</v>
      </c>
      <c r="M92" s="154">
        <v>444.6</v>
      </c>
      <c r="N92" s="153">
        <v>98.08</v>
      </c>
      <c r="O92" s="153">
        <v>6.25</v>
      </c>
    </row>
    <row r="93" spans="1:15" x14ac:dyDescent="0.3">
      <c r="A93" s="389" t="s">
        <v>11</v>
      </c>
      <c r="B93" s="389"/>
      <c r="C93" s="389"/>
      <c r="D93" s="389"/>
      <c r="E93" s="389"/>
      <c r="F93" s="389"/>
      <c r="G93" s="389"/>
      <c r="H93" s="389"/>
      <c r="I93" s="389"/>
      <c r="J93" s="389"/>
      <c r="K93" s="389"/>
      <c r="L93" s="389"/>
      <c r="M93" s="389"/>
      <c r="N93" s="389"/>
      <c r="O93" s="389"/>
    </row>
    <row r="94" spans="1:15" x14ac:dyDescent="0.3">
      <c r="A94" s="57" t="s">
        <v>147</v>
      </c>
      <c r="B94" s="56" t="s">
        <v>126</v>
      </c>
      <c r="C94" s="157">
        <v>100</v>
      </c>
      <c r="D94" s="158">
        <v>1.01</v>
      </c>
      <c r="E94" s="158">
        <v>5.15</v>
      </c>
      <c r="F94" s="158">
        <v>3.82</v>
      </c>
      <c r="G94" s="158">
        <v>66.98</v>
      </c>
      <c r="H94" s="158">
        <v>0.05</v>
      </c>
      <c r="I94" s="157">
        <v>17</v>
      </c>
      <c r="J94" s="158">
        <v>67.540000000000006</v>
      </c>
      <c r="K94" s="159">
        <v>2.6</v>
      </c>
      <c r="L94" s="158">
        <v>18.14</v>
      </c>
      <c r="M94" s="158">
        <v>31.45</v>
      </c>
      <c r="N94" s="158">
        <v>16.670000000000002</v>
      </c>
      <c r="O94" s="158">
        <v>0.73</v>
      </c>
    </row>
    <row r="95" spans="1:15" ht="33" x14ac:dyDescent="0.3">
      <c r="A95" s="57" t="s">
        <v>346</v>
      </c>
      <c r="B95" s="56" t="s">
        <v>620</v>
      </c>
      <c r="C95" s="157">
        <v>260</v>
      </c>
      <c r="D95" s="158">
        <v>2.65</v>
      </c>
      <c r="E95" s="158">
        <v>6.84</v>
      </c>
      <c r="F95" s="158">
        <v>11.97</v>
      </c>
      <c r="G95" s="158">
        <v>121.05</v>
      </c>
      <c r="H95" s="158">
        <v>0.09</v>
      </c>
      <c r="I95" s="158">
        <v>41.19</v>
      </c>
      <c r="J95" s="158">
        <v>290.32</v>
      </c>
      <c r="K95" s="159">
        <v>2.5</v>
      </c>
      <c r="L95" s="159">
        <v>53.3</v>
      </c>
      <c r="M95" s="158">
        <v>66.069999999999993</v>
      </c>
      <c r="N95" s="158">
        <v>29.15</v>
      </c>
      <c r="O95" s="158">
        <v>1.06</v>
      </c>
    </row>
    <row r="96" spans="1:15" ht="33" x14ac:dyDescent="0.3">
      <c r="A96" s="57" t="s">
        <v>347</v>
      </c>
      <c r="B96" s="56" t="s">
        <v>624</v>
      </c>
      <c r="C96" s="157">
        <v>120</v>
      </c>
      <c r="D96" s="158">
        <v>23.41</v>
      </c>
      <c r="E96" s="159">
        <v>10.26</v>
      </c>
      <c r="F96" s="159">
        <v>12.48</v>
      </c>
      <c r="G96" s="158">
        <v>238.44</v>
      </c>
      <c r="H96" s="158">
        <v>0.25</v>
      </c>
      <c r="I96" s="158">
        <v>6.3199999999999994</v>
      </c>
      <c r="J96" s="159">
        <v>252.35</v>
      </c>
      <c r="K96" s="158">
        <v>3.1199999999999997</v>
      </c>
      <c r="L96" s="157">
        <v>34.44</v>
      </c>
      <c r="M96" s="158">
        <v>245.38</v>
      </c>
      <c r="N96" s="158">
        <v>45.56</v>
      </c>
      <c r="O96" s="159">
        <v>1.01</v>
      </c>
    </row>
    <row r="97" spans="1:15" x14ac:dyDescent="0.3">
      <c r="A97" s="55" t="s">
        <v>150</v>
      </c>
      <c r="B97" s="56" t="s">
        <v>129</v>
      </c>
      <c r="C97" s="157">
        <v>180</v>
      </c>
      <c r="D97" s="158">
        <v>3.94</v>
      </c>
      <c r="E97" s="158">
        <v>5.67</v>
      </c>
      <c r="F97" s="158">
        <v>26.52</v>
      </c>
      <c r="G97" s="158">
        <v>173.36</v>
      </c>
      <c r="H97" s="159">
        <v>0.2</v>
      </c>
      <c r="I97" s="158">
        <v>31.16</v>
      </c>
      <c r="J97" s="158">
        <v>37.78</v>
      </c>
      <c r="K97" s="158">
        <v>0.24</v>
      </c>
      <c r="L97" s="158">
        <v>52.28</v>
      </c>
      <c r="M97" s="159">
        <v>116.7</v>
      </c>
      <c r="N97" s="158">
        <v>39.479999999999997</v>
      </c>
      <c r="O97" s="158">
        <v>1.44</v>
      </c>
    </row>
    <row r="98" spans="1:15" x14ac:dyDescent="0.3">
      <c r="A98" s="55" t="s">
        <v>145</v>
      </c>
      <c r="B98" s="56" t="s">
        <v>51</v>
      </c>
      <c r="C98" s="157">
        <v>200</v>
      </c>
      <c r="D98" s="158">
        <v>0.16</v>
      </c>
      <c r="E98" s="158">
        <v>0.04</v>
      </c>
      <c r="F98" s="159">
        <v>13.1</v>
      </c>
      <c r="G98" s="158">
        <v>54.29</v>
      </c>
      <c r="H98" s="158">
        <v>0.01</v>
      </c>
      <c r="I98" s="157">
        <v>3</v>
      </c>
      <c r="J98" s="160"/>
      <c r="K98" s="158">
        <v>0.06</v>
      </c>
      <c r="L98" s="158">
        <v>7.73</v>
      </c>
      <c r="M98" s="157">
        <v>6</v>
      </c>
      <c r="N98" s="159">
        <v>5.2</v>
      </c>
      <c r="O98" s="158">
        <v>0.13</v>
      </c>
    </row>
    <row r="99" spans="1:15" x14ac:dyDescent="0.3">
      <c r="A99" s="59"/>
      <c r="B99" s="56" t="s">
        <v>180</v>
      </c>
      <c r="C99" s="157">
        <v>90</v>
      </c>
      <c r="D99" s="159">
        <v>6.1</v>
      </c>
      <c r="E99" s="158">
        <v>3.98</v>
      </c>
      <c r="F99" s="158">
        <v>37.81</v>
      </c>
      <c r="G99" s="158">
        <v>215.17</v>
      </c>
      <c r="H99" s="158">
        <v>0.24</v>
      </c>
      <c r="I99" s="160"/>
      <c r="J99" s="159">
        <v>0.2</v>
      </c>
      <c r="K99" s="158">
        <v>0.32</v>
      </c>
      <c r="L99" s="158">
        <v>120.78</v>
      </c>
      <c r="M99" s="158">
        <v>137.61000000000001</v>
      </c>
      <c r="N99" s="159">
        <v>56.7</v>
      </c>
      <c r="O99" s="159">
        <v>2.4</v>
      </c>
    </row>
    <row r="100" spans="1:15" x14ac:dyDescent="0.3">
      <c r="A100" s="388" t="s">
        <v>41</v>
      </c>
      <c r="B100" s="388"/>
      <c r="C100" s="156">
        <v>950</v>
      </c>
      <c r="D100" s="158">
        <v>37.270000000000003</v>
      </c>
      <c r="E100" s="158">
        <v>31.94</v>
      </c>
      <c r="F100" s="158">
        <v>105.7</v>
      </c>
      <c r="G100" s="158">
        <v>869.29</v>
      </c>
      <c r="H100" s="158">
        <v>0.84</v>
      </c>
      <c r="I100" s="158">
        <v>98.67</v>
      </c>
      <c r="J100" s="158">
        <v>648.19000000000005</v>
      </c>
      <c r="K100" s="158">
        <v>8.84</v>
      </c>
      <c r="L100" s="158">
        <v>286.67</v>
      </c>
      <c r="M100" s="158">
        <v>603.21</v>
      </c>
      <c r="N100" s="158">
        <v>192.76</v>
      </c>
      <c r="O100" s="158">
        <v>6.77</v>
      </c>
    </row>
    <row r="101" spans="1:15" x14ac:dyDescent="0.3">
      <c r="A101" s="389" t="s">
        <v>12</v>
      </c>
      <c r="B101" s="389"/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89"/>
    </row>
    <row r="102" spans="1:15" x14ac:dyDescent="0.3">
      <c r="A102" s="55" t="s">
        <v>143</v>
      </c>
      <c r="B102" s="56" t="s">
        <v>231</v>
      </c>
      <c r="C102" s="162">
        <v>200</v>
      </c>
      <c r="D102" s="164">
        <v>0.2</v>
      </c>
      <c r="E102" s="163">
        <v>0.02</v>
      </c>
      <c r="F102" s="163">
        <v>11.05</v>
      </c>
      <c r="G102" s="163">
        <v>45.41</v>
      </c>
      <c r="H102" s="165"/>
      <c r="I102" s="164">
        <v>0.1</v>
      </c>
      <c r="J102" s="164">
        <v>0.5</v>
      </c>
      <c r="K102" s="165"/>
      <c r="L102" s="163">
        <v>5.28</v>
      </c>
      <c r="M102" s="163">
        <v>8.24</v>
      </c>
      <c r="N102" s="164">
        <v>4.4000000000000004</v>
      </c>
      <c r="O102" s="163">
        <v>0.85</v>
      </c>
    </row>
    <row r="103" spans="1:15" x14ac:dyDescent="0.3">
      <c r="A103" s="57" t="s">
        <v>139</v>
      </c>
      <c r="B103" s="56" t="s">
        <v>44</v>
      </c>
      <c r="C103" s="162">
        <v>150</v>
      </c>
      <c r="D103" s="164">
        <v>0.6</v>
      </c>
      <c r="E103" s="163">
        <v>0.45</v>
      </c>
      <c r="F103" s="163">
        <v>15.45</v>
      </c>
      <c r="G103" s="164">
        <v>70.5</v>
      </c>
      <c r="H103" s="163">
        <v>0.03</v>
      </c>
      <c r="I103" s="164">
        <v>7.5</v>
      </c>
      <c r="J103" s="162">
        <v>3</v>
      </c>
      <c r="K103" s="164">
        <v>0.6</v>
      </c>
      <c r="L103" s="164">
        <v>28.5</v>
      </c>
      <c r="M103" s="162">
        <v>24</v>
      </c>
      <c r="N103" s="162">
        <v>18</v>
      </c>
      <c r="O103" s="163">
        <v>3.45</v>
      </c>
    </row>
    <row r="104" spans="1:15" x14ac:dyDescent="0.3">
      <c r="A104" s="57"/>
      <c r="B104" s="61" t="s">
        <v>431</v>
      </c>
      <c r="C104" s="162">
        <v>30</v>
      </c>
      <c r="D104" s="163">
        <v>1.08</v>
      </c>
      <c r="E104" s="163">
        <v>6.93</v>
      </c>
      <c r="F104" s="163">
        <v>16.86</v>
      </c>
      <c r="G104" s="163">
        <v>134.13</v>
      </c>
      <c r="H104" s="165"/>
      <c r="I104" s="165"/>
      <c r="J104" s="165"/>
      <c r="K104" s="165"/>
      <c r="L104" s="165"/>
      <c r="M104" s="165"/>
      <c r="N104" s="165"/>
      <c r="O104" s="165"/>
    </row>
    <row r="105" spans="1:15" x14ac:dyDescent="0.3">
      <c r="A105" s="388" t="s">
        <v>66</v>
      </c>
      <c r="B105" s="388"/>
      <c r="C105" s="161">
        <v>380</v>
      </c>
      <c r="D105" s="163">
        <v>1.88</v>
      </c>
      <c r="E105" s="163">
        <v>7.4</v>
      </c>
      <c r="F105" s="163">
        <v>43.36</v>
      </c>
      <c r="G105" s="163">
        <v>250.04</v>
      </c>
      <c r="H105" s="163">
        <v>0.03</v>
      </c>
      <c r="I105" s="164">
        <v>7.6</v>
      </c>
      <c r="J105" s="164">
        <v>3.5</v>
      </c>
      <c r="K105" s="164">
        <v>0.6</v>
      </c>
      <c r="L105" s="163">
        <v>33.78</v>
      </c>
      <c r="M105" s="163">
        <v>32.24</v>
      </c>
      <c r="N105" s="164">
        <v>22.4</v>
      </c>
      <c r="O105" s="164">
        <v>4.3</v>
      </c>
    </row>
    <row r="106" spans="1:15" x14ac:dyDescent="0.3">
      <c r="A106" s="388" t="s">
        <v>42</v>
      </c>
      <c r="B106" s="388"/>
      <c r="C106" s="166">
        <v>1890</v>
      </c>
      <c r="D106" s="163">
        <v>67.77</v>
      </c>
      <c r="E106" s="163">
        <v>57.89</v>
      </c>
      <c r="F106" s="163">
        <v>228.12</v>
      </c>
      <c r="G106" s="163">
        <v>1731.36</v>
      </c>
      <c r="H106" s="163">
        <v>1.1299999999999999</v>
      </c>
      <c r="I106" s="163">
        <v>118.95</v>
      </c>
      <c r="J106" s="164">
        <v>758.7</v>
      </c>
      <c r="K106" s="163">
        <v>10.65</v>
      </c>
      <c r="L106" s="163">
        <v>687.59</v>
      </c>
      <c r="M106" s="163">
        <v>1080.05</v>
      </c>
      <c r="N106" s="163">
        <v>313.24</v>
      </c>
      <c r="O106" s="163">
        <v>17.32</v>
      </c>
    </row>
    <row r="107" spans="1:15" s="49" customFormat="1" x14ac:dyDescent="0.3">
      <c r="A107" s="50" t="s">
        <v>14</v>
      </c>
      <c r="B107" s="51" t="s">
        <v>50</v>
      </c>
      <c r="C107" s="51"/>
      <c r="D107" s="51"/>
      <c r="E107" s="51"/>
      <c r="F107" s="51"/>
      <c r="G107" s="51"/>
      <c r="H107" s="50"/>
      <c r="I107" s="50"/>
      <c r="J107" s="51"/>
      <c r="K107" s="51"/>
      <c r="L107" s="51"/>
      <c r="M107" s="51"/>
      <c r="N107" s="51"/>
      <c r="O107" s="51"/>
    </row>
    <row r="108" spans="1:15" s="49" customFormat="1" x14ac:dyDescent="0.3">
      <c r="A108" s="50" t="s">
        <v>16</v>
      </c>
      <c r="B108" s="51">
        <v>1</v>
      </c>
      <c r="C108" s="51"/>
      <c r="D108" s="51"/>
      <c r="E108" s="51"/>
      <c r="F108" s="51"/>
      <c r="G108" s="51"/>
      <c r="H108" s="50"/>
      <c r="I108" s="50"/>
      <c r="J108" s="51"/>
      <c r="K108" s="51"/>
      <c r="L108" s="51"/>
      <c r="M108" s="51"/>
      <c r="N108" s="51"/>
      <c r="O108" s="51"/>
    </row>
    <row r="109" spans="1:15" x14ac:dyDescent="0.3">
      <c r="A109" s="391" t="s">
        <v>17</v>
      </c>
      <c r="B109" s="391" t="s">
        <v>18</v>
      </c>
      <c r="C109" s="391" t="s">
        <v>19</v>
      </c>
      <c r="D109" s="390" t="s">
        <v>20</v>
      </c>
      <c r="E109" s="390"/>
      <c r="F109" s="390"/>
      <c r="G109" s="391" t="s">
        <v>21</v>
      </c>
      <c r="H109" s="390" t="s">
        <v>22</v>
      </c>
      <c r="I109" s="390"/>
      <c r="J109" s="390"/>
      <c r="K109" s="390"/>
      <c r="L109" s="390" t="s">
        <v>23</v>
      </c>
      <c r="M109" s="390"/>
      <c r="N109" s="390"/>
      <c r="O109" s="390"/>
    </row>
    <row r="110" spans="1:15" x14ac:dyDescent="0.3">
      <c r="A110" s="392"/>
      <c r="B110" s="393"/>
      <c r="C110" s="392"/>
      <c r="D110" s="52" t="s">
        <v>24</v>
      </c>
      <c r="E110" s="52" t="s">
        <v>25</v>
      </c>
      <c r="F110" s="52" t="s">
        <v>26</v>
      </c>
      <c r="G110" s="392"/>
      <c r="H110" s="52" t="s">
        <v>27</v>
      </c>
      <c r="I110" s="52" t="s">
        <v>28</v>
      </c>
      <c r="J110" s="52" t="s">
        <v>29</v>
      </c>
      <c r="K110" s="52" t="s">
        <v>30</v>
      </c>
      <c r="L110" s="52" t="s">
        <v>31</v>
      </c>
      <c r="M110" s="52" t="s">
        <v>32</v>
      </c>
      <c r="N110" s="52" t="s">
        <v>33</v>
      </c>
      <c r="O110" s="52" t="s">
        <v>34</v>
      </c>
    </row>
    <row r="111" spans="1:15" x14ac:dyDescent="0.3">
      <c r="A111" s="54">
        <v>1</v>
      </c>
      <c r="B111" s="54">
        <v>2</v>
      </c>
      <c r="C111" s="54">
        <v>3</v>
      </c>
      <c r="D111" s="54">
        <v>4</v>
      </c>
      <c r="E111" s="54">
        <v>5</v>
      </c>
      <c r="F111" s="54">
        <v>6</v>
      </c>
      <c r="G111" s="54">
        <v>7</v>
      </c>
      <c r="H111" s="54">
        <v>8</v>
      </c>
      <c r="I111" s="54">
        <v>9</v>
      </c>
      <c r="J111" s="54">
        <v>10</v>
      </c>
      <c r="K111" s="54">
        <v>11</v>
      </c>
      <c r="L111" s="54">
        <v>12</v>
      </c>
      <c r="M111" s="54">
        <v>13</v>
      </c>
      <c r="N111" s="54">
        <v>14</v>
      </c>
      <c r="O111" s="54">
        <v>15</v>
      </c>
    </row>
    <row r="112" spans="1:15" x14ac:dyDescent="0.3">
      <c r="A112" s="389" t="s">
        <v>35</v>
      </c>
      <c r="B112" s="389"/>
      <c r="C112" s="389"/>
      <c r="D112" s="389"/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</row>
    <row r="113" spans="1:15" x14ac:dyDescent="0.3">
      <c r="A113" s="55" t="s">
        <v>136</v>
      </c>
      <c r="B113" s="56" t="s">
        <v>37</v>
      </c>
      <c r="C113" s="168">
        <v>20</v>
      </c>
      <c r="D113" s="169">
        <v>4.6399999999999997</v>
      </c>
      <c r="E113" s="170">
        <v>5.9</v>
      </c>
      <c r="F113" s="171"/>
      <c r="G113" s="170">
        <v>72.8</v>
      </c>
      <c r="H113" s="169">
        <v>0.01</v>
      </c>
      <c r="I113" s="169">
        <v>0.14000000000000001</v>
      </c>
      <c r="J113" s="170">
        <v>57.6</v>
      </c>
      <c r="K113" s="170">
        <v>0.1</v>
      </c>
      <c r="L113" s="168">
        <v>176</v>
      </c>
      <c r="M113" s="168">
        <v>100</v>
      </c>
      <c r="N113" s="168">
        <v>7</v>
      </c>
      <c r="O113" s="170">
        <v>0.2</v>
      </c>
    </row>
    <row r="114" spans="1:15" x14ac:dyDescent="0.3">
      <c r="A114" s="57" t="s">
        <v>151</v>
      </c>
      <c r="B114" s="56" t="s">
        <v>625</v>
      </c>
      <c r="C114" s="168">
        <v>250</v>
      </c>
      <c r="D114" s="169">
        <v>5.98</v>
      </c>
      <c r="E114" s="169">
        <v>6.58</v>
      </c>
      <c r="F114" s="169">
        <v>46.71</v>
      </c>
      <c r="G114" s="169">
        <v>270.68</v>
      </c>
      <c r="H114" s="169">
        <v>0.08</v>
      </c>
      <c r="I114" s="169">
        <v>1.31</v>
      </c>
      <c r="J114" s="169">
        <v>44.72</v>
      </c>
      <c r="K114" s="169">
        <v>0.32</v>
      </c>
      <c r="L114" s="169">
        <v>129.08000000000001</v>
      </c>
      <c r="M114" s="170">
        <v>157.5</v>
      </c>
      <c r="N114" s="169">
        <v>35.840000000000003</v>
      </c>
      <c r="O114" s="169">
        <v>0.59</v>
      </c>
    </row>
    <row r="115" spans="1:15" x14ac:dyDescent="0.3">
      <c r="A115" s="55" t="s">
        <v>137</v>
      </c>
      <c r="B115" s="56" t="s">
        <v>67</v>
      </c>
      <c r="C115" s="168">
        <v>40</v>
      </c>
      <c r="D115" s="169">
        <v>5.08</v>
      </c>
      <c r="E115" s="170">
        <v>4.5999999999999996</v>
      </c>
      <c r="F115" s="169">
        <v>0.28000000000000003</v>
      </c>
      <c r="G115" s="170">
        <v>62.8</v>
      </c>
      <c r="H115" s="169">
        <v>0.03</v>
      </c>
      <c r="I115" s="171"/>
      <c r="J115" s="168">
        <v>104</v>
      </c>
      <c r="K115" s="169">
        <v>0.24</v>
      </c>
      <c r="L115" s="168">
        <v>22</v>
      </c>
      <c r="M115" s="170">
        <v>76.8</v>
      </c>
      <c r="N115" s="170">
        <v>4.8</v>
      </c>
      <c r="O115" s="168">
        <v>1</v>
      </c>
    </row>
    <row r="116" spans="1:15" x14ac:dyDescent="0.3">
      <c r="A116" s="55" t="s">
        <v>138</v>
      </c>
      <c r="B116" s="56" t="s">
        <v>10</v>
      </c>
      <c r="C116" s="168">
        <v>200</v>
      </c>
      <c r="D116" s="169">
        <v>0.26</v>
      </c>
      <c r="E116" s="169">
        <v>0.03</v>
      </c>
      <c r="F116" s="169">
        <v>11.26</v>
      </c>
      <c r="G116" s="169">
        <v>47.79</v>
      </c>
      <c r="H116" s="171"/>
      <c r="I116" s="170">
        <v>2.9</v>
      </c>
      <c r="J116" s="170">
        <v>0.5</v>
      </c>
      <c r="K116" s="169">
        <v>0.01</v>
      </c>
      <c r="L116" s="169">
        <v>8.08</v>
      </c>
      <c r="M116" s="169">
        <v>9.7799999999999994</v>
      </c>
      <c r="N116" s="169">
        <v>5.24</v>
      </c>
      <c r="O116" s="170">
        <v>0.9</v>
      </c>
    </row>
    <row r="117" spans="1:15" x14ac:dyDescent="0.3">
      <c r="A117" s="59"/>
      <c r="B117" s="56" t="s">
        <v>180</v>
      </c>
      <c r="C117" s="168">
        <v>50</v>
      </c>
      <c r="D117" s="169">
        <v>4.04</v>
      </c>
      <c r="E117" s="169">
        <v>2.42</v>
      </c>
      <c r="F117" s="169">
        <v>25.75</v>
      </c>
      <c r="G117" s="170">
        <v>143.5</v>
      </c>
      <c r="H117" s="169">
        <v>0.16</v>
      </c>
      <c r="I117" s="171"/>
      <c r="J117" s="169">
        <v>0.12</v>
      </c>
      <c r="K117" s="170">
        <v>0.2</v>
      </c>
      <c r="L117" s="169">
        <v>71.52</v>
      </c>
      <c r="M117" s="169">
        <v>88.05</v>
      </c>
      <c r="N117" s="170">
        <v>35.299999999999997</v>
      </c>
      <c r="O117" s="169">
        <v>1.52</v>
      </c>
    </row>
    <row r="118" spans="1:15" x14ac:dyDescent="0.3">
      <c r="A118" s="388" t="s">
        <v>39</v>
      </c>
      <c r="B118" s="388"/>
      <c r="C118" s="167">
        <v>560</v>
      </c>
      <c r="D118" s="169">
        <v>20</v>
      </c>
      <c r="E118" s="169">
        <v>19.53</v>
      </c>
      <c r="F118" s="169">
        <v>84</v>
      </c>
      <c r="G118" s="169">
        <v>597.57000000000005</v>
      </c>
      <c r="H118" s="169">
        <v>0.28000000000000003</v>
      </c>
      <c r="I118" s="169">
        <v>4.3499999999999996</v>
      </c>
      <c r="J118" s="169">
        <v>206.94</v>
      </c>
      <c r="K118" s="169">
        <v>0.87</v>
      </c>
      <c r="L118" s="169">
        <v>406.68</v>
      </c>
      <c r="M118" s="169">
        <v>432.13</v>
      </c>
      <c r="N118" s="169">
        <v>88.18</v>
      </c>
      <c r="O118" s="169">
        <v>4.21</v>
      </c>
    </row>
    <row r="119" spans="1:15" x14ac:dyDescent="0.3">
      <c r="A119" s="389" t="s">
        <v>11</v>
      </c>
      <c r="B119" s="389"/>
      <c r="C119" s="389"/>
      <c r="D119" s="389"/>
      <c r="E119" s="389"/>
      <c r="F119" s="389"/>
      <c r="G119" s="389"/>
      <c r="H119" s="389"/>
      <c r="I119" s="389"/>
      <c r="J119" s="389"/>
      <c r="K119" s="389"/>
      <c r="L119" s="389"/>
      <c r="M119" s="389"/>
      <c r="N119" s="389"/>
      <c r="O119" s="389"/>
    </row>
    <row r="120" spans="1:15" x14ac:dyDescent="0.3">
      <c r="A120" s="57" t="s">
        <v>356</v>
      </c>
      <c r="B120" s="56" t="s">
        <v>127</v>
      </c>
      <c r="C120" s="173">
        <v>100</v>
      </c>
      <c r="D120" s="174">
        <v>1.37</v>
      </c>
      <c r="E120" s="174">
        <v>5.31</v>
      </c>
      <c r="F120" s="174">
        <v>4.54</v>
      </c>
      <c r="G120" s="174">
        <v>71.73</v>
      </c>
      <c r="H120" s="174">
        <v>0.03</v>
      </c>
      <c r="I120" s="175">
        <v>24.9</v>
      </c>
      <c r="J120" s="173">
        <v>34</v>
      </c>
      <c r="K120" s="174">
        <v>2.42</v>
      </c>
      <c r="L120" s="174">
        <v>26.97</v>
      </c>
      <c r="M120" s="174">
        <v>29.75</v>
      </c>
      <c r="N120" s="174">
        <v>15.17</v>
      </c>
      <c r="O120" s="174">
        <v>0.57999999999999996</v>
      </c>
    </row>
    <row r="121" spans="1:15" ht="33" x14ac:dyDescent="0.3">
      <c r="A121" s="55" t="s">
        <v>148</v>
      </c>
      <c r="B121" s="56" t="s">
        <v>333</v>
      </c>
      <c r="C121" s="173">
        <v>250</v>
      </c>
      <c r="D121" s="174">
        <v>8.67</v>
      </c>
      <c r="E121" s="174">
        <v>4.92</v>
      </c>
      <c r="F121" s="174">
        <v>19.28</v>
      </c>
      <c r="G121" s="174">
        <v>156.38999999999999</v>
      </c>
      <c r="H121" s="174">
        <v>0.35</v>
      </c>
      <c r="I121" s="174">
        <v>11.92</v>
      </c>
      <c r="J121" s="175">
        <v>201.9</v>
      </c>
      <c r="K121" s="174">
        <v>1.53</v>
      </c>
      <c r="L121" s="174">
        <v>33.68</v>
      </c>
      <c r="M121" s="174">
        <v>114.31</v>
      </c>
      <c r="N121" s="174">
        <v>38.020000000000003</v>
      </c>
      <c r="O121" s="174">
        <v>2.44</v>
      </c>
    </row>
    <row r="122" spans="1:15" x14ac:dyDescent="0.3">
      <c r="A122" s="57" t="s">
        <v>352</v>
      </c>
      <c r="B122" s="56" t="s">
        <v>208</v>
      </c>
      <c r="C122" s="173">
        <v>100</v>
      </c>
      <c r="D122" s="174">
        <v>12.91</v>
      </c>
      <c r="E122" s="174">
        <v>10.65</v>
      </c>
      <c r="F122" s="174">
        <v>2.66</v>
      </c>
      <c r="G122" s="174">
        <v>161.16999999999999</v>
      </c>
      <c r="H122" s="174">
        <v>0.11</v>
      </c>
      <c r="I122" s="173">
        <v>12</v>
      </c>
      <c r="J122" s="174">
        <v>178.52</v>
      </c>
      <c r="K122" s="174">
        <v>3.39</v>
      </c>
      <c r="L122" s="174">
        <v>16.649999999999999</v>
      </c>
      <c r="M122" s="174">
        <v>145.85</v>
      </c>
      <c r="N122" s="174">
        <v>30.33</v>
      </c>
      <c r="O122" s="174">
        <v>1.83</v>
      </c>
    </row>
    <row r="123" spans="1:15" x14ac:dyDescent="0.3">
      <c r="A123" s="57" t="s">
        <v>140</v>
      </c>
      <c r="B123" s="56" t="s">
        <v>336</v>
      </c>
      <c r="C123" s="173">
        <v>180</v>
      </c>
      <c r="D123" s="174">
        <v>4.45</v>
      </c>
      <c r="E123" s="174">
        <v>4.26</v>
      </c>
      <c r="F123" s="174">
        <v>46.69</v>
      </c>
      <c r="G123" s="174">
        <v>242.84</v>
      </c>
      <c r="H123" s="174">
        <v>0.05</v>
      </c>
      <c r="I123" s="176"/>
      <c r="J123" s="175">
        <v>22.5</v>
      </c>
      <c r="K123" s="175">
        <v>0.3</v>
      </c>
      <c r="L123" s="174">
        <v>6.98</v>
      </c>
      <c r="M123" s="174">
        <v>96.15</v>
      </c>
      <c r="N123" s="174">
        <v>31.57</v>
      </c>
      <c r="O123" s="174">
        <v>0.65</v>
      </c>
    </row>
    <row r="124" spans="1:15" x14ac:dyDescent="0.3">
      <c r="A124" s="55" t="s">
        <v>145</v>
      </c>
      <c r="B124" s="56" t="s">
        <v>68</v>
      </c>
      <c r="C124" s="173">
        <v>200</v>
      </c>
      <c r="D124" s="174">
        <v>0.14000000000000001</v>
      </c>
      <c r="E124" s="175">
        <v>0.1</v>
      </c>
      <c r="F124" s="174">
        <v>12.62</v>
      </c>
      <c r="G124" s="174">
        <v>53.09</v>
      </c>
      <c r="H124" s="176"/>
      <c r="I124" s="173">
        <v>3</v>
      </c>
      <c r="J124" s="175">
        <v>1.6</v>
      </c>
      <c r="K124" s="175">
        <v>0.2</v>
      </c>
      <c r="L124" s="174">
        <v>5.33</v>
      </c>
      <c r="M124" s="175">
        <v>3.2</v>
      </c>
      <c r="N124" s="175">
        <v>1.4</v>
      </c>
      <c r="O124" s="174">
        <v>0.11</v>
      </c>
    </row>
    <row r="125" spans="1:15" x14ac:dyDescent="0.3">
      <c r="A125" s="59"/>
      <c r="B125" s="56" t="s">
        <v>180</v>
      </c>
      <c r="C125" s="173">
        <v>80</v>
      </c>
      <c r="D125" s="174">
        <v>5.42</v>
      </c>
      <c r="E125" s="174">
        <v>3.54</v>
      </c>
      <c r="F125" s="174">
        <v>33.61</v>
      </c>
      <c r="G125" s="174">
        <v>191.26</v>
      </c>
      <c r="H125" s="174">
        <v>0.21</v>
      </c>
      <c r="I125" s="176"/>
      <c r="J125" s="174">
        <v>0.18</v>
      </c>
      <c r="K125" s="174">
        <v>0.28000000000000003</v>
      </c>
      <c r="L125" s="174">
        <v>107.36</v>
      </c>
      <c r="M125" s="174">
        <v>122.32</v>
      </c>
      <c r="N125" s="175">
        <v>50.4</v>
      </c>
      <c r="O125" s="174">
        <v>2.13</v>
      </c>
    </row>
    <row r="126" spans="1:15" x14ac:dyDescent="0.3">
      <c r="A126" s="388" t="s">
        <v>41</v>
      </c>
      <c r="B126" s="388"/>
      <c r="C126" s="172">
        <v>910</v>
      </c>
      <c r="D126" s="174">
        <v>32.96</v>
      </c>
      <c r="E126" s="174">
        <v>28.78</v>
      </c>
      <c r="F126" s="174">
        <v>119.4</v>
      </c>
      <c r="G126" s="174">
        <v>876.48</v>
      </c>
      <c r="H126" s="174">
        <v>0.75</v>
      </c>
      <c r="I126" s="174">
        <v>51.82</v>
      </c>
      <c r="J126" s="175">
        <v>438.7</v>
      </c>
      <c r="K126" s="174">
        <v>8.1199999999999992</v>
      </c>
      <c r="L126" s="174">
        <v>196.97</v>
      </c>
      <c r="M126" s="174">
        <v>511.58</v>
      </c>
      <c r="N126" s="174">
        <v>166.89</v>
      </c>
      <c r="O126" s="174">
        <v>7.74</v>
      </c>
    </row>
    <row r="127" spans="1:15" x14ac:dyDescent="0.3">
      <c r="A127" s="389" t="s">
        <v>12</v>
      </c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</row>
    <row r="128" spans="1:15" x14ac:dyDescent="0.3">
      <c r="A128" s="57" t="s">
        <v>139</v>
      </c>
      <c r="B128" s="56" t="s">
        <v>124</v>
      </c>
      <c r="C128" s="178">
        <v>150</v>
      </c>
      <c r="D128" s="179">
        <v>1.35</v>
      </c>
      <c r="E128" s="180">
        <v>0.3</v>
      </c>
      <c r="F128" s="179">
        <v>12.15</v>
      </c>
      <c r="G128" s="180">
        <v>64.5</v>
      </c>
      <c r="H128" s="179">
        <v>0.06</v>
      </c>
      <c r="I128" s="178">
        <v>90</v>
      </c>
      <c r="J128" s="178">
        <v>12</v>
      </c>
      <c r="K128" s="180">
        <v>0.3</v>
      </c>
      <c r="L128" s="178">
        <v>51</v>
      </c>
      <c r="M128" s="180">
        <v>34.5</v>
      </c>
      <c r="N128" s="180">
        <v>19.5</v>
      </c>
      <c r="O128" s="179">
        <v>0.45</v>
      </c>
    </row>
    <row r="129" spans="1:15" x14ac:dyDescent="0.3">
      <c r="A129" s="57"/>
      <c r="B129" s="56" t="s">
        <v>641</v>
      </c>
      <c r="C129" s="178">
        <v>200</v>
      </c>
      <c r="D129" s="178">
        <v>6</v>
      </c>
      <c r="E129" s="178">
        <v>5</v>
      </c>
      <c r="F129" s="180">
        <v>8.4</v>
      </c>
      <c r="G129" s="178">
        <v>102</v>
      </c>
      <c r="H129" s="179">
        <v>0.04</v>
      </c>
      <c r="I129" s="181"/>
      <c r="J129" s="181"/>
      <c r="K129" s="181"/>
      <c r="L129" s="178">
        <v>248</v>
      </c>
      <c r="M129" s="178">
        <v>184</v>
      </c>
      <c r="N129" s="178">
        <v>28</v>
      </c>
      <c r="O129" s="180">
        <v>0.2</v>
      </c>
    </row>
    <row r="130" spans="1:15" x14ac:dyDescent="0.3">
      <c r="A130" s="60"/>
      <c r="B130" s="61" t="s">
        <v>432</v>
      </c>
      <c r="C130" s="178">
        <v>30</v>
      </c>
      <c r="D130" s="180">
        <v>1.5</v>
      </c>
      <c r="E130" s="180">
        <v>5.4</v>
      </c>
      <c r="F130" s="180">
        <v>18.600000000000001</v>
      </c>
      <c r="G130" s="178">
        <v>132</v>
      </c>
      <c r="H130" s="181"/>
      <c r="I130" s="181"/>
      <c r="J130" s="181"/>
      <c r="K130" s="181"/>
      <c r="L130" s="181"/>
      <c r="M130" s="181"/>
      <c r="N130" s="181"/>
      <c r="O130" s="181"/>
    </row>
    <row r="131" spans="1:15" x14ac:dyDescent="0.3">
      <c r="A131" s="388" t="s">
        <v>66</v>
      </c>
      <c r="B131" s="388"/>
      <c r="C131" s="177">
        <v>380</v>
      </c>
      <c r="D131" s="179">
        <v>8.85</v>
      </c>
      <c r="E131" s="179">
        <v>10.7</v>
      </c>
      <c r="F131" s="179">
        <v>39.15</v>
      </c>
      <c r="G131" s="180">
        <v>298.5</v>
      </c>
      <c r="H131" s="180">
        <v>0.1</v>
      </c>
      <c r="I131" s="178">
        <v>90</v>
      </c>
      <c r="J131" s="178">
        <v>12</v>
      </c>
      <c r="K131" s="180">
        <v>0.3</v>
      </c>
      <c r="L131" s="178">
        <v>299</v>
      </c>
      <c r="M131" s="180">
        <v>218.5</v>
      </c>
      <c r="N131" s="180">
        <v>47.5</v>
      </c>
      <c r="O131" s="179">
        <v>0.65</v>
      </c>
    </row>
    <row r="132" spans="1:15" x14ac:dyDescent="0.3">
      <c r="A132" s="388" t="s">
        <v>42</v>
      </c>
      <c r="B132" s="388"/>
      <c r="C132" s="182">
        <v>1850</v>
      </c>
      <c r="D132" s="179">
        <v>61.81</v>
      </c>
      <c r="E132" s="179">
        <v>59.01</v>
      </c>
      <c r="F132" s="179">
        <v>242.55</v>
      </c>
      <c r="G132" s="179">
        <v>1772.55</v>
      </c>
      <c r="H132" s="179">
        <v>1.1299999999999999</v>
      </c>
      <c r="I132" s="179">
        <v>146.16999999999999</v>
      </c>
      <c r="J132" s="179">
        <v>657.64</v>
      </c>
      <c r="K132" s="179">
        <v>9.2899999999999991</v>
      </c>
      <c r="L132" s="179">
        <v>902.65</v>
      </c>
      <c r="M132" s="179">
        <v>1162.21</v>
      </c>
      <c r="N132" s="179">
        <v>302.57</v>
      </c>
      <c r="O132" s="180">
        <v>12.6</v>
      </c>
    </row>
    <row r="133" spans="1:15" s="49" customFormat="1" x14ac:dyDescent="0.3">
      <c r="A133" s="50" t="s">
        <v>14</v>
      </c>
      <c r="B133" s="51" t="s">
        <v>325</v>
      </c>
      <c r="C133" s="51"/>
      <c r="D133" s="51"/>
      <c r="E133" s="51"/>
      <c r="F133" s="51"/>
      <c r="G133" s="51"/>
      <c r="H133" s="50"/>
      <c r="I133" s="50"/>
      <c r="J133" s="51"/>
      <c r="K133" s="51"/>
      <c r="L133" s="51"/>
      <c r="M133" s="51"/>
      <c r="N133" s="51"/>
      <c r="O133" s="51"/>
    </row>
    <row r="134" spans="1:15" s="49" customFormat="1" x14ac:dyDescent="0.3">
      <c r="A134" s="50" t="s">
        <v>16</v>
      </c>
      <c r="B134" s="51">
        <v>1</v>
      </c>
      <c r="C134" s="51"/>
      <c r="D134" s="51"/>
      <c r="E134" s="51"/>
      <c r="F134" s="51"/>
      <c r="G134" s="51"/>
      <c r="H134" s="50"/>
      <c r="I134" s="50"/>
      <c r="J134" s="51"/>
      <c r="K134" s="51"/>
      <c r="L134" s="51"/>
      <c r="M134" s="51"/>
      <c r="N134" s="51"/>
      <c r="O134" s="51"/>
    </row>
    <row r="135" spans="1:15" x14ac:dyDescent="0.3">
      <c r="A135" s="391" t="s">
        <v>17</v>
      </c>
      <c r="B135" s="391" t="s">
        <v>18</v>
      </c>
      <c r="C135" s="391" t="s">
        <v>19</v>
      </c>
      <c r="D135" s="390" t="s">
        <v>20</v>
      </c>
      <c r="E135" s="390"/>
      <c r="F135" s="390"/>
      <c r="G135" s="391" t="s">
        <v>21</v>
      </c>
      <c r="H135" s="390" t="s">
        <v>22</v>
      </c>
      <c r="I135" s="390"/>
      <c r="J135" s="390"/>
      <c r="K135" s="390"/>
      <c r="L135" s="390" t="s">
        <v>23</v>
      </c>
      <c r="M135" s="390"/>
      <c r="N135" s="390"/>
      <c r="O135" s="390"/>
    </row>
    <row r="136" spans="1:15" x14ac:dyDescent="0.3">
      <c r="A136" s="392"/>
      <c r="B136" s="393"/>
      <c r="C136" s="392"/>
      <c r="D136" s="52" t="s">
        <v>24</v>
      </c>
      <c r="E136" s="52" t="s">
        <v>25</v>
      </c>
      <c r="F136" s="52" t="s">
        <v>26</v>
      </c>
      <c r="G136" s="392"/>
      <c r="H136" s="52" t="s">
        <v>27</v>
      </c>
      <c r="I136" s="52" t="s">
        <v>28</v>
      </c>
      <c r="J136" s="52" t="s">
        <v>29</v>
      </c>
      <c r="K136" s="52" t="s">
        <v>30</v>
      </c>
      <c r="L136" s="52" t="s">
        <v>31</v>
      </c>
      <c r="M136" s="52" t="s">
        <v>32</v>
      </c>
      <c r="N136" s="52" t="s">
        <v>33</v>
      </c>
      <c r="O136" s="52" t="s">
        <v>34</v>
      </c>
    </row>
    <row r="137" spans="1:15" x14ac:dyDescent="0.3">
      <c r="A137" s="54">
        <v>1</v>
      </c>
      <c r="B137" s="54">
        <v>2</v>
      </c>
      <c r="C137" s="54">
        <v>3</v>
      </c>
      <c r="D137" s="54">
        <v>4</v>
      </c>
      <c r="E137" s="54">
        <v>5</v>
      </c>
      <c r="F137" s="54">
        <v>6</v>
      </c>
      <c r="G137" s="54">
        <v>7</v>
      </c>
      <c r="H137" s="54">
        <v>8</v>
      </c>
      <c r="I137" s="54">
        <v>9</v>
      </c>
      <c r="J137" s="54">
        <v>10</v>
      </c>
      <c r="K137" s="54">
        <v>11</v>
      </c>
      <c r="L137" s="54">
        <v>12</v>
      </c>
      <c r="M137" s="54">
        <v>13</v>
      </c>
      <c r="N137" s="54">
        <v>14</v>
      </c>
      <c r="O137" s="54">
        <v>15</v>
      </c>
    </row>
    <row r="138" spans="1:15" x14ac:dyDescent="0.3">
      <c r="A138" s="389" t="s">
        <v>35</v>
      </c>
      <c r="B138" s="389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89"/>
      <c r="O138" s="389"/>
    </row>
    <row r="139" spans="1:15" x14ac:dyDescent="0.3">
      <c r="A139" s="55" t="s">
        <v>348</v>
      </c>
      <c r="B139" s="56" t="s">
        <v>334</v>
      </c>
      <c r="C139" s="184">
        <v>100</v>
      </c>
      <c r="D139" s="186">
        <v>1.3</v>
      </c>
      <c r="E139" s="186">
        <v>0.1</v>
      </c>
      <c r="F139" s="186">
        <v>4.9000000000000004</v>
      </c>
      <c r="G139" s="184">
        <v>26</v>
      </c>
      <c r="H139" s="185">
        <v>0.08</v>
      </c>
      <c r="I139" s="184">
        <v>200</v>
      </c>
      <c r="J139" s="184">
        <v>250</v>
      </c>
      <c r="K139" s="186">
        <v>0.7</v>
      </c>
      <c r="L139" s="184">
        <v>8</v>
      </c>
      <c r="M139" s="184">
        <v>16</v>
      </c>
      <c r="N139" s="184">
        <v>7</v>
      </c>
      <c r="O139" s="186">
        <v>0.5</v>
      </c>
    </row>
    <row r="140" spans="1:15" ht="33" x14ac:dyDescent="0.3">
      <c r="A140" s="57" t="s">
        <v>357</v>
      </c>
      <c r="B140" s="56" t="s">
        <v>337</v>
      </c>
      <c r="C140" s="184">
        <v>105</v>
      </c>
      <c r="D140" s="185">
        <v>17.55</v>
      </c>
      <c r="E140" s="185">
        <v>6.8</v>
      </c>
      <c r="F140" s="185">
        <v>0.11000000000000001</v>
      </c>
      <c r="G140" s="185">
        <v>132.07999999999998</v>
      </c>
      <c r="H140" s="185">
        <v>0.12</v>
      </c>
      <c r="I140" s="185">
        <v>0.55000000000000004</v>
      </c>
      <c r="J140" s="186">
        <v>47</v>
      </c>
      <c r="K140" s="185">
        <v>0.41</v>
      </c>
      <c r="L140" s="185">
        <v>47.02</v>
      </c>
      <c r="M140" s="185">
        <v>266.63</v>
      </c>
      <c r="N140" s="185">
        <v>60.61</v>
      </c>
      <c r="O140" s="185">
        <v>0.9</v>
      </c>
    </row>
    <row r="141" spans="1:15" x14ac:dyDescent="0.3">
      <c r="A141" s="57" t="s">
        <v>358</v>
      </c>
      <c r="B141" s="56" t="s">
        <v>248</v>
      </c>
      <c r="C141" s="184">
        <v>180</v>
      </c>
      <c r="D141" s="185">
        <v>4.12</v>
      </c>
      <c r="E141" s="185">
        <v>8.75</v>
      </c>
      <c r="F141" s="185">
        <v>26.31</v>
      </c>
      <c r="G141" s="185">
        <v>201.04</v>
      </c>
      <c r="H141" s="186">
        <v>0.2</v>
      </c>
      <c r="I141" s="185">
        <v>30.47</v>
      </c>
      <c r="J141" s="185">
        <v>57.42</v>
      </c>
      <c r="K141" s="185">
        <v>0.28999999999999998</v>
      </c>
      <c r="L141" s="185">
        <v>62.07</v>
      </c>
      <c r="M141" s="186">
        <v>122.7</v>
      </c>
      <c r="N141" s="185">
        <v>39.68</v>
      </c>
      <c r="O141" s="185">
        <v>1.42</v>
      </c>
    </row>
    <row r="142" spans="1:15" x14ac:dyDescent="0.3">
      <c r="A142" s="57" t="s">
        <v>143</v>
      </c>
      <c r="B142" s="56" t="s">
        <v>46</v>
      </c>
      <c r="C142" s="184">
        <v>200</v>
      </c>
      <c r="D142" s="186">
        <v>0.3</v>
      </c>
      <c r="E142" s="185">
        <v>0.06</v>
      </c>
      <c r="F142" s="186">
        <v>12.5</v>
      </c>
      <c r="G142" s="185">
        <v>53.93</v>
      </c>
      <c r="H142" s="187"/>
      <c r="I142" s="186">
        <v>30.1</v>
      </c>
      <c r="J142" s="185">
        <v>25.01</v>
      </c>
      <c r="K142" s="185">
        <v>0.11</v>
      </c>
      <c r="L142" s="185">
        <v>7.08</v>
      </c>
      <c r="M142" s="185">
        <v>8.75</v>
      </c>
      <c r="N142" s="185">
        <v>4.91</v>
      </c>
      <c r="O142" s="185">
        <v>0.94</v>
      </c>
    </row>
    <row r="143" spans="1:15" x14ac:dyDescent="0.3">
      <c r="A143" s="55" t="s">
        <v>139</v>
      </c>
      <c r="B143" s="56" t="s">
        <v>326</v>
      </c>
      <c r="C143" s="184">
        <v>100</v>
      </c>
      <c r="D143" s="186">
        <v>0.8</v>
      </c>
      <c r="E143" s="186">
        <v>0.2</v>
      </c>
      <c r="F143" s="186">
        <v>7.5</v>
      </c>
      <c r="G143" s="184">
        <v>38</v>
      </c>
      <c r="H143" s="185">
        <v>0.06</v>
      </c>
      <c r="I143" s="184">
        <v>38</v>
      </c>
      <c r="J143" s="184">
        <v>10</v>
      </c>
      <c r="K143" s="186">
        <v>0.2</v>
      </c>
      <c r="L143" s="184">
        <v>35</v>
      </c>
      <c r="M143" s="184">
        <v>17</v>
      </c>
      <c r="N143" s="184">
        <v>11</v>
      </c>
      <c r="O143" s="186">
        <v>0.1</v>
      </c>
    </row>
    <row r="144" spans="1:15" x14ac:dyDescent="0.3">
      <c r="A144" s="59"/>
      <c r="B144" s="56" t="s">
        <v>180</v>
      </c>
      <c r="C144" s="184">
        <v>50</v>
      </c>
      <c r="D144" s="185">
        <v>4.04</v>
      </c>
      <c r="E144" s="185">
        <v>2.42</v>
      </c>
      <c r="F144" s="185">
        <v>25.75</v>
      </c>
      <c r="G144" s="186">
        <v>143.5</v>
      </c>
      <c r="H144" s="185">
        <v>0.16</v>
      </c>
      <c r="I144" s="187"/>
      <c r="J144" s="185">
        <v>0.12</v>
      </c>
      <c r="K144" s="186">
        <v>0.2</v>
      </c>
      <c r="L144" s="185">
        <v>71.52</v>
      </c>
      <c r="M144" s="185">
        <v>88.05</v>
      </c>
      <c r="N144" s="186">
        <v>35.299999999999997</v>
      </c>
      <c r="O144" s="185">
        <v>1.52</v>
      </c>
    </row>
    <row r="145" spans="1:15" x14ac:dyDescent="0.3">
      <c r="A145" s="388" t="s">
        <v>39</v>
      </c>
      <c r="B145" s="388"/>
      <c r="C145" s="183">
        <v>735</v>
      </c>
      <c r="D145" s="185">
        <v>28.11</v>
      </c>
      <c r="E145" s="185">
        <v>18.329999999999998</v>
      </c>
      <c r="F145" s="185">
        <v>77.069999999999993</v>
      </c>
      <c r="G145" s="185">
        <v>594.54999999999995</v>
      </c>
      <c r="H145" s="185">
        <v>0.62</v>
      </c>
      <c r="I145" s="185">
        <v>299.12</v>
      </c>
      <c r="J145" s="185">
        <v>389.55</v>
      </c>
      <c r="K145" s="185">
        <v>1.91</v>
      </c>
      <c r="L145" s="185">
        <v>230.69</v>
      </c>
      <c r="M145" s="185">
        <v>519.13</v>
      </c>
      <c r="N145" s="186">
        <v>158.5</v>
      </c>
      <c r="O145" s="185">
        <v>5.38</v>
      </c>
    </row>
    <row r="146" spans="1:15" x14ac:dyDescent="0.3">
      <c r="A146" s="389" t="s">
        <v>11</v>
      </c>
      <c r="B146" s="389"/>
      <c r="C146" s="389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</row>
    <row r="147" spans="1:15" x14ac:dyDescent="0.3">
      <c r="A147" s="57" t="s">
        <v>359</v>
      </c>
      <c r="B147" s="56" t="s">
        <v>252</v>
      </c>
      <c r="C147" s="189">
        <v>100</v>
      </c>
      <c r="D147" s="190">
        <v>0.99</v>
      </c>
      <c r="E147" s="190">
        <v>3.14</v>
      </c>
      <c r="F147" s="190">
        <v>2.12</v>
      </c>
      <c r="G147" s="190">
        <v>40.25</v>
      </c>
      <c r="H147" s="190">
        <v>0.02</v>
      </c>
      <c r="I147" s="191">
        <v>5.5</v>
      </c>
      <c r="J147" s="191">
        <v>5.5</v>
      </c>
      <c r="K147" s="190">
        <v>1.38</v>
      </c>
      <c r="L147" s="190">
        <v>10.45</v>
      </c>
      <c r="M147" s="190">
        <v>16.79</v>
      </c>
      <c r="N147" s="190">
        <v>7.77</v>
      </c>
      <c r="O147" s="190">
        <v>0.28000000000000003</v>
      </c>
    </row>
    <row r="148" spans="1:15" ht="33" x14ac:dyDescent="0.3">
      <c r="A148" s="57" t="s">
        <v>360</v>
      </c>
      <c r="B148" s="56" t="s">
        <v>626</v>
      </c>
      <c r="C148" s="189">
        <v>260</v>
      </c>
      <c r="D148" s="190">
        <v>2.02</v>
      </c>
      <c r="E148" s="190">
        <v>7.71</v>
      </c>
      <c r="F148" s="190">
        <v>12.04</v>
      </c>
      <c r="G148" s="191">
        <v>126.4</v>
      </c>
      <c r="H148" s="190">
        <v>0.06</v>
      </c>
      <c r="I148" s="190">
        <v>21.54</v>
      </c>
      <c r="J148" s="190">
        <v>227.96</v>
      </c>
      <c r="K148" s="190">
        <v>2.89</v>
      </c>
      <c r="L148" s="190">
        <v>46.42</v>
      </c>
      <c r="M148" s="190">
        <v>56.39</v>
      </c>
      <c r="N148" s="190">
        <v>25.32</v>
      </c>
      <c r="O148" s="190">
        <v>1.17</v>
      </c>
    </row>
    <row r="149" spans="1:15" x14ac:dyDescent="0.3">
      <c r="A149" s="55" t="s">
        <v>361</v>
      </c>
      <c r="B149" s="56" t="s">
        <v>253</v>
      </c>
      <c r="C149" s="189">
        <v>100</v>
      </c>
      <c r="D149" s="190">
        <v>20.99</v>
      </c>
      <c r="E149" s="190">
        <v>8.69</v>
      </c>
      <c r="F149" s="190">
        <v>10.84</v>
      </c>
      <c r="G149" s="190">
        <v>207.67</v>
      </c>
      <c r="H149" s="190">
        <v>0.35</v>
      </c>
      <c r="I149" s="190">
        <v>37.950000000000003</v>
      </c>
      <c r="J149" s="189">
        <v>9457</v>
      </c>
      <c r="K149" s="191">
        <v>1.1000000000000001</v>
      </c>
      <c r="L149" s="190">
        <v>12.39</v>
      </c>
      <c r="M149" s="190">
        <v>368.78</v>
      </c>
      <c r="N149" s="190">
        <v>22.83</v>
      </c>
      <c r="O149" s="190">
        <v>7.97</v>
      </c>
    </row>
    <row r="150" spans="1:15" x14ac:dyDescent="0.3">
      <c r="A150" s="55" t="s">
        <v>140</v>
      </c>
      <c r="B150" s="56" t="s">
        <v>40</v>
      </c>
      <c r="C150" s="189">
        <v>180</v>
      </c>
      <c r="D150" s="190">
        <v>8.36</v>
      </c>
      <c r="E150" s="191">
        <v>5.8</v>
      </c>
      <c r="F150" s="190">
        <v>37.75</v>
      </c>
      <c r="G150" s="190">
        <v>236.33</v>
      </c>
      <c r="H150" s="190">
        <v>0.28000000000000003</v>
      </c>
      <c r="I150" s="192"/>
      <c r="J150" s="190">
        <v>23.82</v>
      </c>
      <c r="K150" s="190">
        <v>0.57999999999999996</v>
      </c>
      <c r="L150" s="190">
        <v>15.14</v>
      </c>
      <c r="M150" s="190">
        <v>198.33</v>
      </c>
      <c r="N150" s="190">
        <v>132.07</v>
      </c>
      <c r="O150" s="190">
        <v>4.4400000000000004</v>
      </c>
    </row>
    <row r="151" spans="1:15" x14ac:dyDescent="0.3">
      <c r="A151" s="55" t="s">
        <v>145</v>
      </c>
      <c r="B151" s="56" t="s">
        <v>255</v>
      </c>
      <c r="C151" s="189">
        <v>200</v>
      </c>
      <c r="D151" s="190">
        <v>0.16</v>
      </c>
      <c r="E151" s="190">
        <v>0.16</v>
      </c>
      <c r="F151" s="191">
        <v>14.9</v>
      </c>
      <c r="G151" s="190">
        <v>62.69</v>
      </c>
      <c r="H151" s="190">
        <v>0.01</v>
      </c>
      <c r="I151" s="189">
        <v>4</v>
      </c>
      <c r="J151" s="189">
        <v>2</v>
      </c>
      <c r="K151" s="190">
        <v>0.08</v>
      </c>
      <c r="L151" s="190">
        <v>6.73</v>
      </c>
      <c r="M151" s="191">
        <v>4.4000000000000004</v>
      </c>
      <c r="N151" s="191">
        <v>3.6</v>
      </c>
      <c r="O151" s="190">
        <v>0.91</v>
      </c>
    </row>
    <row r="152" spans="1:15" x14ac:dyDescent="0.3">
      <c r="A152" s="59"/>
      <c r="B152" s="56" t="s">
        <v>180</v>
      </c>
      <c r="C152" s="189">
        <v>90</v>
      </c>
      <c r="D152" s="191">
        <v>6.1</v>
      </c>
      <c r="E152" s="190">
        <v>3.98</v>
      </c>
      <c r="F152" s="190">
        <v>37.81</v>
      </c>
      <c r="G152" s="190">
        <v>215.17</v>
      </c>
      <c r="H152" s="190">
        <v>0.24</v>
      </c>
      <c r="I152" s="192"/>
      <c r="J152" s="191">
        <v>0.2</v>
      </c>
      <c r="K152" s="190">
        <v>0.32</v>
      </c>
      <c r="L152" s="190">
        <v>120.78</v>
      </c>
      <c r="M152" s="190">
        <v>137.61000000000001</v>
      </c>
      <c r="N152" s="191">
        <v>56.7</v>
      </c>
      <c r="O152" s="191">
        <v>2.4</v>
      </c>
    </row>
    <row r="153" spans="1:15" x14ac:dyDescent="0.3">
      <c r="A153" s="388" t="s">
        <v>41</v>
      </c>
      <c r="B153" s="388"/>
      <c r="C153" s="188">
        <v>930</v>
      </c>
      <c r="D153" s="190">
        <v>38.619999999999997</v>
      </c>
      <c r="E153" s="190">
        <v>29.48</v>
      </c>
      <c r="F153" s="190">
        <v>115.46</v>
      </c>
      <c r="G153" s="190">
        <v>888.51</v>
      </c>
      <c r="H153" s="190">
        <v>0.96</v>
      </c>
      <c r="I153" s="190">
        <v>68.989999999999995</v>
      </c>
      <c r="J153" s="190">
        <v>9716.48</v>
      </c>
      <c r="K153" s="190">
        <v>6.35</v>
      </c>
      <c r="L153" s="190">
        <v>211.91</v>
      </c>
      <c r="M153" s="191">
        <v>782.3</v>
      </c>
      <c r="N153" s="190">
        <v>248.29</v>
      </c>
      <c r="O153" s="190">
        <v>17.170000000000002</v>
      </c>
    </row>
    <row r="154" spans="1:15" x14ac:dyDescent="0.3">
      <c r="A154" s="389" t="s">
        <v>12</v>
      </c>
      <c r="B154" s="389"/>
      <c r="C154" s="389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</row>
    <row r="155" spans="1:15" x14ac:dyDescent="0.3">
      <c r="A155" s="55" t="s">
        <v>143</v>
      </c>
      <c r="B155" s="56" t="s">
        <v>231</v>
      </c>
      <c r="C155" s="194">
        <v>200</v>
      </c>
      <c r="D155" s="196">
        <v>0.2</v>
      </c>
      <c r="E155" s="195">
        <v>0.02</v>
      </c>
      <c r="F155" s="195">
        <v>11.05</v>
      </c>
      <c r="G155" s="195">
        <v>45.41</v>
      </c>
      <c r="H155" s="197"/>
      <c r="I155" s="196">
        <v>0.1</v>
      </c>
      <c r="J155" s="196">
        <v>0.5</v>
      </c>
      <c r="K155" s="197"/>
      <c r="L155" s="195">
        <v>5.28</v>
      </c>
      <c r="M155" s="195">
        <v>8.24</v>
      </c>
      <c r="N155" s="196">
        <v>4.4000000000000004</v>
      </c>
      <c r="O155" s="195">
        <v>0.85</v>
      </c>
    </row>
    <row r="156" spans="1:15" x14ac:dyDescent="0.3">
      <c r="A156" s="57" t="s">
        <v>139</v>
      </c>
      <c r="B156" s="56" t="s">
        <v>38</v>
      </c>
      <c r="C156" s="194">
        <v>150</v>
      </c>
      <c r="D156" s="196">
        <v>0.6</v>
      </c>
      <c r="E156" s="196">
        <v>0.6</v>
      </c>
      <c r="F156" s="196">
        <v>14.7</v>
      </c>
      <c r="G156" s="196">
        <v>70.5</v>
      </c>
      <c r="H156" s="195">
        <v>0.05</v>
      </c>
      <c r="I156" s="194">
        <v>15</v>
      </c>
      <c r="J156" s="196">
        <v>7.5</v>
      </c>
      <c r="K156" s="196">
        <v>0.3</v>
      </c>
      <c r="L156" s="194">
        <v>24</v>
      </c>
      <c r="M156" s="196">
        <v>16.5</v>
      </c>
      <c r="N156" s="196">
        <v>13.5</v>
      </c>
      <c r="O156" s="196">
        <v>3.3</v>
      </c>
    </row>
    <row r="157" spans="1:15" x14ac:dyDescent="0.3">
      <c r="A157" s="60"/>
      <c r="B157" s="61" t="s">
        <v>430</v>
      </c>
      <c r="C157" s="194">
        <v>30</v>
      </c>
      <c r="D157" s="195">
        <v>4.53</v>
      </c>
      <c r="E157" s="195">
        <v>1.74</v>
      </c>
      <c r="F157" s="195">
        <v>5.73</v>
      </c>
      <c r="G157" s="195">
        <v>56.28</v>
      </c>
      <c r="H157" s="195">
        <v>0.05</v>
      </c>
      <c r="I157" s="195">
        <v>0.44</v>
      </c>
      <c r="J157" s="195">
        <v>2.2799999999999998</v>
      </c>
      <c r="K157" s="195">
        <v>0.89</v>
      </c>
      <c r="L157" s="195">
        <v>15.02</v>
      </c>
      <c r="M157" s="196">
        <v>26.7</v>
      </c>
      <c r="N157" s="195">
        <v>16.850000000000001</v>
      </c>
      <c r="O157" s="195">
        <v>0.59</v>
      </c>
    </row>
    <row r="158" spans="1:15" x14ac:dyDescent="0.3">
      <c r="A158" s="388" t="s">
        <v>66</v>
      </c>
      <c r="B158" s="388"/>
      <c r="C158" s="193">
        <v>380</v>
      </c>
      <c r="D158" s="195">
        <v>5.33</v>
      </c>
      <c r="E158" s="195">
        <v>2.36</v>
      </c>
      <c r="F158" s="195">
        <v>31.48</v>
      </c>
      <c r="G158" s="195">
        <v>172.19</v>
      </c>
      <c r="H158" s="196">
        <v>0.1</v>
      </c>
      <c r="I158" s="195">
        <v>15.54</v>
      </c>
      <c r="J158" s="195">
        <v>10.28</v>
      </c>
      <c r="K158" s="195">
        <v>1.19</v>
      </c>
      <c r="L158" s="196">
        <v>44.3</v>
      </c>
      <c r="M158" s="195">
        <v>51.44</v>
      </c>
      <c r="N158" s="195">
        <v>34.75</v>
      </c>
      <c r="O158" s="195">
        <v>4.74</v>
      </c>
    </row>
    <row r="159" spans="1:15" x14ac:dyDescent="0.3">
      <c r="A159" s="388" t="s">
        <v>42</v>
      </c>
      <c r="B159" s="388"/>
      <c r="C159" s="198">
        <v>2045</v>
      </c>
      <c r="D159" s="195">
        <v>72.06</v>
      </c>
      <c r="E159" s="195">
        <v>50.17</v>
      </c>
      <c r="F159" s="195">
        <v>224.01</v>
      </c>
      <c r="G159" s="195">
        <v>1655.25</v>
      </c>
      <c r="H159" s="195">
        <v>1.68</v>
      </c>
      <c r="I159" s="195">
        <v>383.65</v>
      </c>
      <c r="J159" s="195">
        <v>10116.31</v>
      </c>
      <c r="K159" s="195">
        <v>9.4499999999999993</v>
      </c>
      <c r="L159" s="196">
        <v>486.9</v>
      </c>
      <c r="M159" s="195">
        <v>1352.87</v>
      </c>
      <c r="N159" s="195">
        <v>441.54</v>
      </c>
      <c r="O159" s="195">
        <v>27.29</v>
      </c>
    </row>
    <row r="160" spans="1:15" s="49" customFormat="1" x14ac:dyDescent="0.3">
      <c r="A160" s="50" t="s">
        <v>14</v>
      </c>
      <c r="B160" s="51" t="s">
        <v>15</v>
      </c>
      <c r="C160" s="51"/>
      <c r="D160" s="51"/>
      <c r="E160" s="51"/>
      <c r="F160" s="51"/>
      <c r="G160" s="51"/>
      <c r="H160" s="50"/>
      <c r="I160" s="50"/>
      <c r="J160" s="51"/>
      <c r="K160" s="51"/>
      <c r="L160" s="51"/>
      <c r="M160" s="51"/>
      <c r="N160" s="51"/>
      <c r="O160" s="51"/>
    </row>
    <row r="161" spans="1:15" s="49" customFormat="1" x14ac:dyDescent="0.3">
      <c r="A161" s="50" t="s">
        <v>16</v>
      </c>
      <c r="B161" s="51">
        <v>2</v>
      </c>
      <c r="C161" s="51"/>
      <c r="D161" s="51"/>
      <c r="E161" s="51"/>
      <c r="F161" s="51"/>
      <c r="G161" s="51"/>
      <c r="H161" s="50"/>
      <c r="I161" s="50"/>
      <c r="J161" s="51"/>
      <c r="K161" s="51"/>
      <c r="L161" s="51"/>
      <c r="M161" s="51"/>
      <c r="N161" s="51"/>
      <c r="O161" s="51"/>
    </row>
    <row r="162" spans="1:15" x14ac:dyDescent="0.3">
      <c r="A162" s="391" t="s">
        <v>17</v>
      </c>
      <c r="B162" s="391" t="s">
        <v>18</v>
      </c>
      <c r="C162" s="391" t="s">
        <v>19</v>
      </c>
      <c r="D162" s="390" t="s">
        <v>20</v>
      </c>
      <c r="E162" s="390"/>
      <c r="F162" s="390"/>
      <c r="G162" s="391" t="s">
        <v>21</v>
      </c>
      <c r="H162" s="390" t="s">
        <v>22</v>
      </c>
      <c r="I162" s="390"/>
      <c r="J162" s="390"/>
      <c r="K162" s="390"/>
      <c r="L162" s="390" t="s">
        <v>23</v>
      </c>
      <c r="M162" s="390"/>
      <c r="N162" s="390"/>
      <c r="O162" s="390"/>
    </row>
    <row r="163" spans="1:15" x14ac:dyDescent="0.3">
      <c r="A163" s="392"/>
      <c r="B163" s="393"/>
      <c r="C163" s="392"/>
      <c r="D163" s="52" t="s">
        <v>24</v>
      </c>
      <c r="E163" s="52" t="s">
        <v>25</v>
      </c>
      <c r="F163" s="52" t="s">
        <v>26</v>
      </c>
      <c r="G163" s="392"/>
      <c r="H163" s="52" t="s">
        <v>27</v>
      </c>
      <c r="I163" s="52" t="s">
        <v>28</v>
      </c>
      <c r="J163" s="52" t="s">
        <v>29</v>
      </c>
      <c r="K163" s="52" t="s">
        <v>30</v>
      </c>
      <c r="L163" s="52" t="s">
        <v>31</v>
      </c>
      <c r="M163" s="52" t="s">
        <v>32</v>
      </c>
      <c r="N163" s="52" t="s">
        <v>33</v>
      </c>
      <c r="O163" s="52" t="s">
        <v>34</v>
      </c>
    </row>
    <row r="164" spans="1:15" x14ac:dyDescent="0.3">
      <c r="A164" s="54">
        <v>1</v>
      </c>
      <c r="B164" s="54">
        <v>2</v>
      </c>
      <c r="C164" s="54">
        <v>3</v>
      </c>
      <c r="D164" s="54">
        <v>4</v>
      </c>
      <c r="E164" s="54">
        <v>5</v>
      </c>
      <c r="F164" s="54">
        <v>6</v>
      </c>
      <c r="G164" s="54">
        <v>7</v>
      </c>
      <c r="H164" s="54">
        <v>8</v>
      </c>
      <c r="I164" s="54">
        <v>9</v>
      </c>
      <c r="J164" s="54">
        <v>10</v>
      </c>
      <c r="K164" s="54">
        <v>11</v>
      </c>
      <c r="L164" s="54">
        <v>12</v>
      </c>
      <c r="M164" s="54">
        <v>13</v>
      </c>
      <c r="N164" s="54">
        <v>14</v>
      </c>
      <c r="O164" s="54">
        <v>15</v>
      </c>
    </row>
    <row r="165" spans="1:15" x14ac:dyDescent="0.3">
      <c r="A165" s="389" t="s">
        <v>35</v>
      </c>
      <c r="B165" s="389"/>
      <c r="C165" s="389"/>
      <c r="D165" s="389"/>
      <c r="E165" s="389"/>
      <c r="F165" s="389"/>
      <c r="G165" s="389"/>
      <c r="H165" s="389"/>
      <c r="I165" s="389"/>
      <c r="J165" s="389"/>
      <c r="K165" s="389"/>
      <c r="L165" s="389"/>
      <c r="M165" s="389"/>
      <c r="N165" s="389"/>
      <c r="O165" s="389"/>
    </row>
    <row r="166" spans="1:15" x14ac:dyDescent="0.3">
      <c r="A166" s="55" t="s">
        <v>135</v>
      </c>
      <c r="B166" s="56" t="s">
        <v>36</v>
      </c>
      <c r="C166" s="200">
        <v>10</v>
      </c>
      <c r="D166" s="201">
        <v>0.08</v>
      </c>
      <c r="E166" s="201">
        <v>7.25</v>
      </c>
      <c r="F166" s="201">
        <v>0.13</v>
      </c>
      <c r="G166" s="202">
        <v>66.099999999999994</v>
      </c>
      <c r="H166" s="203"/>
      <c r="I166" s="203"/>
      <c r="J166" s="200">
        <v>45</v>
      </c>
      <c r="K166" s="202">
        <v>0.1</v>
      </c>
      <c r="L166" s="202">
        <v>2.4</v>
      </c>
      <c r="M166" s="200">
        <v>3</v>
      </c>
      <c r="N166" s="201">
        <v>0.05</v>
      </c>
      <c r="O166" s="201">
        <v>0.03</v>
      </c>
    </row>
    <row r="167" spans="1:15" x14ac:dyDescent="0.3">
      <c r="A167" s="57" t="s">
        <v>348</v>
      </c>
      <c r="B167" s="56" t="s">
        <v>338</v>
      </c>
      <c r="C167" s="200">
        <v>100</v>
      </c>
      <c r="D167" s="202">
        <v>1.1000000000000001</v>
      </c>
      <c r="E167" s="202">
        <v>0.2</v>
      </c>
      <c r="F167" s="202">
        <v>3.8</v>
      </c>
      <c r="G167" s="200">
        <v>24</v>
      </c>
      <c r="H167" s="201">
        <v>0.06</v>
      </c>
      <c r="I167" s="200">
        <v>25</v>
      </c>
      <c r="J167" s="200">
        <v>133</v>
      </c>
      <c r="K167" s="202">
        <v>0.7</v>
      </c>
      <c r="L167" s="200">
        <v>14</v>
      </c>
      <c r="M167" s="200">
        <v>26</v>
      </c>
      <c r="N167" s="200">
        <v>20</v>
      </c>
      <c r="O167" s="202">
        <v>0.9</v>
      </c>
    </row>
    <row r="168" spans="1:15" x14ac:dyDescent="0.3">
      <c r="A168" s="57" t="s">
        <v>362</v>
      </c>
      <c r="B168" s="56" t="s">
        <v>170</v>
      </c>
      <c r="C168" s="200">
        <v>170</v>
      </c>
      <c r="D168" s="201">
        <v>12.21</v>
      </c>
      <c r="E168" s="201">
        <v>10.99</v>
      </c>
      <c r="F168" s="201">
        <v>7.19</v>
      </c>
      <c r="G168" s="201">
        <v>177.61</v>
      </c>
      <c r="H168" s="201">
        <v>0.11</v>
      </c>
      <c r="I168" s="201">
        <v>3.92</v>
      </c>
      <c r="J168" s="202">
        <v>1581.3</v>
      </c>
      <c r="K168" s="202">
        <v>0.8</v>
      </c>
      <c r="L168" s="202">
        <v>111.7</v>
      </c>
      <c r="M168" s="201">
        <v>227.53</v>
      </c>
      <c r="N168" s="201">
        <v>41.11</v>
      </c>
      <c r="O168" s="201">
        <v>2.5299999999999998</v>
      </c>
    </row>
    <row r="169" spans="1:15" x14ac:dyDescent="0.3">
      <c r="A169" s="55" t="s">
        <v>143</v>
      </c>
      <c r="B169" s="56" t="s">
        <v>231</v>
      </c>
      <c r="C169" s="200">
        <v>200</v>
      </c>
      <c r="D169" s="202">
        <v>0.2</v>
      </c>
      <c r="E169" s="201">
        <v>0.02</v>
      </c>
      <c r="F169" s="201">
        <v>11.05</v>
      </c>
      <c r="G169" s="201">
        <v>45.41</v>
      </c>
      <c r="H169" s="203"/>
      <c r="I169" s="202">
        <v>0.1</v>
      </c>
      <c r="J169" s="202">
        <v>0.5</v>
      </c>
      <c r="K169" s="203"/>
      <c r="L169" s="201">
        <v>5.28</v>
      </c>
      <c r="M169" s="201">
        <v>8.24</v>
      </c>
      <c r="N169" s="202">
        <v>4.4000000000000004</v>
      </c>
      <c r="O169" s="201">
        <v>0.85</v>
      </c>
    </row>
    <row r="170" spans="1:15" x14ac:dyDescent="0.3">
      <c r="A170" s="59"/>
      <c r="B170" s="56" t="s">
        <v>180</v>
      </c>
      <c r="C170" s="200">
        <v>90</v>
      </c>
      <c r="D170" s="202">
        <v>6.1</v>
      </c>
      <c r="E170" s="201">
        <v>3.98</v>
      </c>
      <c r="F170" s="201">
        <v>37.81</v>
      </c>
      <c r="G170" s="201">
        <v>215.17</v>
      </c>
      <c r="H170" s="201">
        <v>0.24</v>
      </c>
      <c r="I170" s="203"/>
      <c r="J170" s="202">
        <v>0.2</v>
      </c>
      <c r="K170" s="201">
        <v>0.32</v>
      </c>
      <c r="L170" s="201">
        <v>120.78</v>
      </c>
      <c r="M170" s="201">
        <v>137.61000000000001</v>
      </c>
      <c r="N170" s="202">
        <v>56.7</v>
      </c>
      <c r="O170" s="202">
        <v>2.4</v>
      </c>
    </row>
    <row r="171" spans="1:15" x14ac:dyDescent="0.3">
      <c r="A171" s="57" t="s">
        <v>139</v>
      </c>
      <c r="B171" s="56" t="s">
        <v>38</v>
      </c>
      <c r="C171" s="200">
        <v>150</v>
      </c>
      <c r="D171" s="202">
        <v>0.6</v>
      </c>
      <c r="E171" s="202">
        <v>0.6</v>
      </c>
      <c r="F171" s="202">
        <v>14.7</v>
      </c>
      <c r="G171" s="202">
        <v>70.5</v>
      </c>
      <c r="H171" s="201">
        <v>0.05</v>
      </c>
      <c r="I171" s="200">
        <v>15</v>
      </c>
      <c r="J171" s="202">
        <v>7.5</v>
      </c>
      <c r="K171" s="202">
        <v>0.3</v>
      </c>
      <c r="L171" s="200">
        <v>24</v>
      </c>
      <c r="M171" s="202">
        <v>16.5</v>
      </c>
      <c r="N171" s="202">
        <v>13.5</v>
      </c>
      <c r="O171" s="202">
        <v>3.3</v>
      </c>
    </row>
    <row r="172" spans="1:15" x14ac:dyDescent="0.3">
      <c r="A172" s="388" t="s">
        <v>39</v>
      </c>
      <c r="B172" s="388"/>
      <c r="C172" s="199">
        <v>720</v>
      </c>
      <c r="D172" s="201">
        <v>20.29</v>
      </c>
      <c r="E172" s="201">
        <v>23.04</v>
      </c>
      <c r="F172" s="201">
        <v>74.680000000000007</v>
      </c>
      <c r="G172" s="201">
        <v>598.79</v>
      </c>
      <c r="H172" s="201">
        <v>0.46</v>
      </c>
      <c r="I172" s="201">
        <v>44.02</v>
      </c>
      <c r="J172" s="202">
        <v>1767.5</v>
      </c>
      <c r="K172" s="201">
        <v>2.2200000000000002</v>
      </c>
      <c r="L172" s="201">
        <v>278.16000000000003</v>
      </c>
      <c r="M172" s="201">
        <v>418.88</v>
      </c>
      <c r="N172" s="201">
        <v>135.76</v>
      </c>
      <c r="O172" s="201">
        <v>10.01</v>
      </c>
    </row>
    <row r="173" spans="1:15" x14ac:dyDescent="0.3">
      <c r="A173" s="389" t="s">
        <v>11</v>
      </c>
      <c r="B173" s="389"/>
      <c r="C173" s="389"/>
      <c r="D173" s="389"/>
      <c r="E173" s="389"/>
      <c r="F173" s="389"/>
      <c r="G173" s="389"/>
      <c r="H173" s="389"/>
      <c r="I173" s="389"/>
      <c r="J173" s="389"/>
      <c r="K173" s="389"/>
      <c r="L173" s="389"/>
      <c r="M173" s="389"/>
      <c r="N173" s="389"/>
      <c r="O173" s="389"/>
    </row>
    <row r="174" spans="1:15" x14ac:dyDescent="0.3">
      <c r="A174" s="55" t="s">
        <v>152</v>
      </c>
      <c r="B174" s="56" t="s">
        <v>131</v>
      </c>
      <c r="C174" s="205">
        <v>100</v>
      </c>
      <c r="D174" s="207">
        <v>2.1</v>
      </c>
      <c r="E174" s="206">
        <v>5.18</v>
      </c>
      <c r="F174" s="206">
        <v>7.77</v>
      </c>
      <c r="G174" s="206">
        <v>86.35</v>
      </c>
      <c r="H174" s="206">
        <v>0.06</v>
      </c>
      <c r="I174" s="206">
        <v>34.35</v>
      </c>
      <c r="J174" s="207">
        <v>276.5</v>
      </c>
      <c r="K174" s="206">
        <v>2.38</v>
      </c>
      <c r="L174" s="206">
        <v>39.42</v>
      </c>
      <c r="M174" s="206">
        <v>46.16</v>
      </c>
      <c r="N174" s="206">
        <v>20.440000000000001</v>
      </c>
      <c r="O174" s="206">
        <v>0.69</v>
      </c>
    </row>
    <row r="175" spans="1:15" x14ac:dyDescent="0.3">
      <c r="A175" s="57" t="s">
        <v>363</v>
      </c>
      <c r="B175" s="56" t="s">
        <v>613</v>
      </c>
      <c r="C175" s="205">
        <v>280</v>
      </c>
      <c r="D175" s="206">
        <v>9.99</v>
      </c>
      <c r="E175" s="206">
        <v>5.81</v>
      </c>
      <c r="F175" s="207">
        <v>22.2</v>
      </c>
      <c r="G175" s="206">
        <v>181.35</v>
      </c>
      <c r="H175" s="206">
        <v>0.23</v>
      </c>
      <c r="I175" s="206">
        <v>27.17</v>
      </c>
      <c r="J175" s="206">
        <v>234.28</v>
      </c>
      <c r="K175" s="206">
        <v>2.04</v>
      </c>
      <c r="L175" s="206">
        <v>27.82</v>
      </c>
      <c r="M175" s="206">
        <v>155.94999999999999</v>
      </c>
      <c r="N175" s="206">
        <v>45.31</v>
      </c>
      <c r="O175" s="206">
        <v>1.52</v>
      </c>
    </row>
    <row r="176" spans="1:15" x14ac:dyDescent="0.3">
      <c r="A176" s="55" t="s">
        <v>364</v>
      </c>
      <c r="B176" s="56" t="s">
        <v>168</v>
      </c>
      <c r="C176" s="205">
        <v>280</v>
      </c>
      <c r="D176" s="206">
        <v>20.85</v>
      </c>
      <c r="E176" s="206">
        <v>14.39</v>
      </c>
      <c r="F176" s="206">
        <v>43.15</v>
      </c>
      <c r="G176" s="206">
        <v>383.36</v>
      </c>
      <c r="H176" s="206">
        <v>0.16</v>
      </c>
      <c r="I176" s="207">
        <v>13.3</v>
      </c>
      <c r="J176" s="206">
        <v>412.95</v>
      </c>
      <c r="K176" s="207">
        <v>0.7</v>
      </c>
      <c r="L176" s="206">
        <v>31.66</v>
      </c>
      <c r="M176" s="206">
        <v>257.14</v>
      </c>
      <c r="N176" s="206">
        <v>59.49</v>
      </c>
      <c r="O176" s="206">
        <v>1.83</v>
      </c>
    </row>
    <row r="177" spans="1:15" x14ac:dyDescent="0.3">
      <c r="A177" s="63" t="s">
        <v>145</v>
      </c>
      <c r="B177" s="56" t="s">
        <v>327</v>
      </c>
      <c r="C177" s="205">
        <v>200</v>
      </c>
      <c r="D177" s="207">
        <v>0.1</v>
      </c>
      <c r="E177" s="206">
        <v>0.04</v>
      </c>
      <c r="F177" s="206">
        <v>11.72</v>
      </c>
      <c r="G177" s="206">
        <v>49.49</v>
      </c>
      <c r="H177" s="208"/>
      <c r="I177" s="205">
        <v>3</v>
      </c>
      <c r="J177" s="207">
        <v>0.6</v>
      </c>
      <c r="K177" s="207">
        <v>0.2</v>
      </c>
      <c r="L177" s="206">
        <v>3.13</v>
      </c>
      <c r="M177" s="207">
        <v>2.2000000000000002</v>
      </c>
      <c r="N177" s="205">
        <v>3</v>
      </c>
      <c r="O177" s="206">
        <v>0.15</v>
      </c>
    </row>
    <row r="178" spans="1:15" x14ac:dyDescent="0.3">
      <c r="A178" s="59"/>
      <c r="B178" s="56" t="s">
        <v>180</v>
      </c>
      <c r="C178" s="205">
        <v>60</v>
      </c>
      <c r="D178" s="206">
        <v>4.76</v>
      </c>
      <c r="E178" s="206">
        <v>2.99</v>
      </c>
      <c r="F178" s="206">
        <v>29.79</v>
      </c>
      <c r="G178" s="206">
        <v>167.92</v>
      </c>
      <c r="H178" s="206">
        <v>0.19</v>
      </c>
      <c r="I178" s="208"/>
      <c r="J178" s="206">
        <v>0.15</v>
      </c>
      <c r="K178" s="206">
        <v>0.25</v>
      </c>
      <c r="L178" s="206">
        <v>91.38</v>
      </c>
      <c r="M178" s="206">
        <v>107.07</v>
      </c>
      <c r="N178" s="206">
        <v>43.04</v>
      </c>
      <c r="O178" s="206">
        <v>1.85</v>
      </c>
    </row>
    <row r="179" spans="1:15" x14ac:dyDescent="0.3">
      <c r="A179" s="388" t="s">
        <v>41</v>
      </c>
      <c r="B179" s="388"/>
      <c r="C179" s="204">
        <v>920</v>
      </c>
      <c r="D179" s="206">
        <v>37.799999999999997</v>
      </c>
      <c r="E179" s="206">
        <v>28.41</v>
      </c>
      <c r="F179" s="206">
        <v>114.63</v>
      </c>
      <c r="G179" s="206">
        <v>868.47</v>
      </c>
      <c r="H179" s="206">
        <v>0.64</v>
      </c>
      <c r="I179" s="206">
        <v>77.819999999999993</v>
      </c>
      <c r="J179" s="206">
        <v>924.48</v>
      </c>
      <c r="K179" s="206">
        <v>5.57</v>
      </c>
      <c r="L179" s="206">
        <v>193.41</v>
      </c>
      <c r="M179" s="206">
        <v>568.52</v>
      </c>
      <c r="N179" s="206">
        <v>171.28</v>
      </c>
      <c r="O179" s="206">
        <v>6.04</v>
      </c>
    </row>
    <row r="180" spans="1:15" x14ac:dyDescent="0.3">
      <c r="A180" s="389" t="s">
        <v>12</v>
      </c>
      <c r="B180" s="389"/>
      <c r="C180" s="389"/>
      <c r="D180" s="389"/>
      <c r="E180" s="389"/>
      <c r="F180" s="389"/>
      <c r="G180" s="389"/>
      <c r="H180" s="389"/>
      <c r="I180" s="389"/>
      <c r="J180" s="389"/>
      <c r="K180" s="389"/>
      <c r="L180" s="389"/>
      <c r="M180" s="389"/>
      <c r="N180" s="389"/>
      <c r="O180" s="389"/>
    </row>
    <row r="181" spans="1:15" x14ac:dyDescent="0.3">
      <c r="A181" s="57"/>
      <c r="B181" s="56" t="s">
        <v>130</v>
      </c>
      <c r="C181" s="210">
        <v>200</v>
      </c>
      <c r="D181" s="212">
        <v>5.8</v>
      </c>
      <c r="E181" s="210">
        <v>5</v>
      </c>
      <c r="F181" s="210">
        <v>8</v>
      </c>
      <c r="G181" s="210">
        <v>106</v>
      </c>
      <c r="H181" s="211">
        <v>0.08</v>
      </c>
      <c r="I181" s="212">
        <v>1.4</v>
      </c>
      <c r="J181" s="210">
        <v>40</v>
      </c>
      <c r="K181" s="213"/>
      <c r="L181" s="210">
        <v>240</v>
      </c>
      <c r="M181" s="210">
        <v>180</v>
      </c>
      <c r="N181" s="210">
        <v>28</v>
      </c>
      <c r="O181" s="212">
        <v>0.2</v>
      </c>
    </row>
    <row r="182" spans="1:15" x14ac:dyDescent="0.3">
      <c r="A182" s="57" t="s">
        <v>139</v>
      </c>
      <c r="B182" s="56" t="s">
        <v>38</v>
      </c>
      <c r="C182" s="210">
        <v>150</v>
      </c>
      <c r="D182" s="212">
        <v>0.6</v>
      </c>
      <c r="E182" s="212">
        <v>0.6</v>
      </c>
      <c r="F182" s="212">
        <v>14.7</v>
      </c>
      <c r="G182" s="212">
        <v>70.5</v>
      </c>
      <c r="H182" s="211">
        <v>0.05</v>
      </c>
      <c r="I182" s="210">
        <v>15</v>
      </c>
      <c r="J182" s="212">
        <v>7.5</v>
      </c>
      <c r="K182" s="212">
        <v>0.3</v>
      </c>
      <c r="L182" s="210">
        <v>24</v>
      </c>
      <c r="M182" s="212">
        <v>16.5</v>
      </c>
      <c r="N182" s="212">
        <v>13.5</v>
      </c>
      <c r="O182" s="212">
        <v>3.3</v>
      </c>
    </row>
    <row r="183" spans="1:15" x14ac:dyDescent="0.3">
      <c r="A183" s="60"/>
      <c r="B183" s="61" t="s">
        <v>431</v>
      </c>
      <c r="C183" s="210">
        <v>30</v>
      </c>
      <c r="D183" s="211">
        <v>1.08</v>
      </c>
      <c r="E183" s="211">
        <v>6.93</v>
      </c>
      <c r="F183" s="211">
        <v>16.86</v>
      </c>
      <c r="G183" s="211">
        <v>134.13</v>
      </c>
      <c r="H183" s="213"/>
      <c r="I183" s="213"/>
      <c r="J183" s="213"/>
      <c r="K183" s="213"/>
      <c r="L183" s="213"/>
      <c r="M183" s="213"/>
      <c r="N183" s="213"/>
      <c r="O183" s="213"/>
    </row>
    <row r="184" spans="1:15" x14ac:dyDescent="0.3">
      <c r="A184" s="388" t="s">
        <v>66</v>
      </c>
      <c r="B184" s="388"/>
      <c r="C184" s="209">
        <v>380</v>
      </c>
      <c r="D184" s="211">
        <v>7.48</v>
      </c>
      <c r="E184" s="211">
        <v>12.53</v>
      </c>
      <c r="F184" s="211">
        <v>39.56</v>
      </c>
      <c r="G184" s="211">
        <v>310.63</v>
      </c>
      <c r="H184" s="211">
        <v>0.13</v>
      </c>
      <c r="I184" s="212">
        <v>16.399999999999999</v>
      </c>
      <c r="J184" s="212">
        <v>47.5</v>
      </c>
      <c r="K184" s="212">
        <v>0.3</v>
      </c>
      <c r="L184" s="210">
        <v>264</v>
      </c>
      <c r="M184" s="212">
        <v>196.5</v>
      </c>
      <c r="N184" s="212">
        <v>41.5</v>
      </c>
      <c r="O184" s="212">
        <v>3.5</v>
      </c>
    </row>
    <row r="185" spans="1:15" x14ac:dyDescent="0.3">
      <c r="A185" s="388" t="s">
        <v>42</v>
      </c>
      <c r="B185" s="388"/>
      <c r="C185" s="214">
        <v>2020</v>
      </c>
      <c r="D185" s="211">
        <v>65.569999999999993</v>
      </c>
      <c r="E185" s="211">
        <v>63.98</v>
      </c>
      <c r="F185" s="211">
        <v>228.87</v>
      </c>
      <c r="G185" s="211">
        <v>1777.89</v>
      </c>
      <c r="H185" s="211">
        <v>1.23</v>
      </c>
      <c r="I185" s="211">
        <v>138.24</v>
      </c>
      <c r="J185" s="211">
        <v>2739.48</v>
      </c>
      <c r="K185" s="211">
        <v>8.09</v>
      </c>
      <c r="L185" s="211">
        <v>735.57</v>
      </c>
      <c r="M185" s="212">
        <v>1183.9000000000001</v>
      </c>
      <c r="N185" s="211">
        <v>348.54</v>
      </c>
      <c r="O185" s="211">
        <v>19.55</v>
      </c>
    </row>
    <row r="186" spans="1:15" s="49" customFormat="1" x14ac:dyDescent="0.3">
      <c r="A186" s="50" t="s">
        <v>14</v>
      </c>
      <c r="B186" s="51" t="s">
        <v>43</v>
      </c>
      <c r="C186" s="51"/>
      <c r="D186" s="51"/>
      <c r="E186" s="51"/>
      <c r="F186" s="51"/>
      <c r="G186" s="51"/>
      <c r="H186" s="50"/>
      <c r="I186" s="50"/>
      <c r="J186" s="51"/>
      <c r="K186" s="51"/>
      <c r="L186" s="51"/>
      <c r="M186" s="51"/>
      <c r="N186" s="51"/>
      <c r="O186" s="51"/>
    </row>
    <row r="187" spans="1:15" s="49" customFormat="1" x14ac:dyDescent="0.3">
      <c r="A187" s="50" t="s">
        <v>16</v>
      </c>
      <c r="B187" s="51">
        <v>2</v>
      </c>
      <c r="C187" s="51"/>
      <c r="D187" s="51"/>
      <c r="E187" s="51"/>
      <c r="F187" s="51"/>
      <c r="G187" s="51"/>
      <c r="H187" s="50"/>
      <c r="I187" s="50"/>
      <c r="J187" s="51"/>
      <c r="K187" s="51"/>
      <c r="L187" s="51"/>
      <c r="M187" s="51"/>
      <c r="N187" s="51"/>
      <c r="O187" s="51"/>
    </row>
    <row r="188" spans="1:15" x14ac:dyDescent="0.3">
      <c r="A188" s="391" t="s">
        <v>17</v>
      </c>
      <c r="B188" s="391" t="s">
        <v>18</v>
      </c>
      <c r="C188" s="391" t="s">
        <v>19</v>
      </c>
      <c r="D188" s="390" t="s">
        <v>20</v>
      </c>
      <c r="E188" s="390"/>
      <c r="F188" s="390"/>
      <c r="G188" s="391" t="s">
        <v>21</v>
      </c>
      <c r="H188" s="390" t="s">
        <v>22</v>
      </c>
      <c r="I188" s="390"/>
      <c r="J188" s="390"/>
      <c r="K188" s="390"/>
      <c r="L188" s="390" t="s">
        <v>23</v>
      </c>
      <c r="M188" s="390"/>
      <c r="N188" s="390"/>
      <c r="O188" s="390"/>
    </row>
    <row r="189" spans="1:15" x14ac:dyDescent="0.3">
      <c r="A189" s="392"/>
      <c r="B189" s="393"/>
      <c r="C189" s="392"/>
      <c r="D189" s="52" t="s">
        <v>24</v>
      </c>
      <c r="E189" s="52" t="s">
        <v>25</v>
      </c>
      <c r="F189" s="52" t="s">
        <v>26</v>
      </c>
      <c r="G189" s="392"/>
      <c r="H189" s="52" t="s">
        <v>27</v>
      </c>
      <c r="I189" s="52" t="s">
        <v>28</v>
      </c>
      <c r="J189" s="52" t="s">
        <v>29</v>
      </c>
      <c r="K189" s="52" t="s">
        <v>30</v>
      </c>
      <c r="L189" s="52" t="s">
        <v>31</v>
      </c>
      <c r="M189" s="52" t="s">
        <v>32</v>
      </c>
      <c r="N189" s="52" t="s">
        <v>33</v>
      </c>
      <c r="O189" s="52" t="s">
        <v>34</v>
      </c>
    </row>
    <row r="190" spans="1:15" x14ac:dyDescent="0.3">
      <c r="A190" s="54">
        <v>1</v>
      </c>
      <c r="B190" s="54">
        <v>2</v>
      </c>
      <c r="C190" s="54">
        <v>3</v>
      </c>
      <c r="D190" s="54">
        <v>4</v>
      </c>
      <c r="E190" s="54">
        <v>5</v>
      </c>
      <c r="F190" s="54">
        <v>6</v>
      </c>
      <c r="G190" s="54">
        <v>7</v>
      </c>
      <c r="H190" s="54">
        <v>8</v>
      </c>
      <c r="I190" s="54">
        <v>9</v>
      </c>
      <c r="J190" s="54">
        <v>10</v>
      </c>
      <c r="K190" s="54">
        <v>11</v>
      </c>
      <c r="L190" s="54">
        <v>12</v>
      </c>
      <c r="M190" s="54">
        <v>13</v>
      </c>
      <c r="N190" s="54">
        <v>14</v>
      </c>
      <c r="O190" s="54">
        <v>15</v>
      </c>
    </row>
    <row r="191" spans="1:15" x14ac:dyDescent="0.3">
      <c r="A191" s="389" t="s">
        <v>35</v>
      </c>
      <c r="B191" s="389"/>
      <c r="C191" s="389"/>
      <c r="D191" s="389"/>
      <c r="E191" s="389"/>
      <c r="F191" s="389"/>
      <c r="G191" s="389"/>
      <c r="H191" s="389"/>
      <c r="I191" s="389"/>
      <c r="J191" s="389"/>
      <c r="K191" s="389"/>
      <c r="L191" s="389"/>
      <c r="M191" s="389"/>
      <c r="N191" s="389"/>
      <c r="O191" s="389"/>
    </row>
    <row r="192" spans="1:15" x14ac:dyDescent="0.3">
      <c r="A192" s="55" t="s">
        <v>136</v>
      </c>
      <c r="B192" s="56" t="s">
        <v>37</v>
      </c>
      <c r="C192" s="216">
        <v>20</v>
      </c>
      <c r="D192" s="217">
        <v>4.6399999999999997</v>
      </c>
      <c r="E192" s="218">
        <v>5.9</v>
      </c>
      <c r="F192" s="219"/>
      <c r="G192" s="218">
        <v>72.8</v>
      </c>
      <c r="H192" s="217">
        <v>0.01</v>
      </c>
      <c r="I192" s="217">
        <v>0.14000000000000001</v>
      </c>
      <c r="J192" s="218">
        <v>57.6</v>
      </c>
      <c r="K192" s="218">
        <v>0.1</v>
      </c>
      <c r="L192" s="216">
        <v>176</v>
      </c>
      <c r="M192" s="216">
        <v>100</v>
      </c>
      <c r="N192" s="216">
        <v>7</v>
      </c>
      <c r="O192" s="218">
        <v>0.2</v>
      </c>
    </row>
    <row r="193" spans="1:15" x14ac:dyDescent="0.3">
      <c r="A193" s="57" t="s">
        <v>151</v>
      </c>
      <c r="B193" s="56" t="s">
        <v>627</v>
      </c>
      <c r="C193" s="216">
        <v>250</v>
      </c>
      <c r="D193" s="217">
        <v>10.94</v>
      </c>
      <c r="E193" s="217">
        <v>8.85</v>
      </c>
      <c r="F193" s="216">
        <v>54</v>
      </c>
      <c r="G193" s="217">
        <v>340.49</v>
      </c>
      <c r="H193" s="217">
        <v>0.32</v>
      </c>
      <c r="I193" s="217">
        <v>1.64</v>
      </c>
      <c r="J193" s="217">
        <v>52.11</v>
      </c>
      <c r="K193" s="217">
        <v>0.37</v>
      </c>
      <c r="L193" s="217">
        <v>171.43</v>
      </c>
      <c r="M193" s="217">
        <v>262.07</v>
      </c>
      <c r="N193" s="217">
        <v>70.069999999999993</v>
      </c>
      <c r="O193" s="217">
        <v>1.87</v>
      </c>
    </row>
    <row r="194" spans="1:15" x14ac:dyDescent="0.3">
      <c r="A194" s="55" t="s">
        <v>141</v>
      </c>
      <c r="B194" s="56" t="s">
        <v>13</v>
      </c>
      <c r="C194" s="216">
        <v>200</v>
      </c>
      <c r="D194" s="217">
        <v>1.82</v>
      </c>
      <c r="E194" s="217">
        <v>1.42</v>
      </c>
      <c r="F194" s="217">
        <v>13.74</v>
      </c>
      <c r="G194" s="217">
        <v>75.650000000000006</v>
      </c>
      <c r="H194" s="217">
        <v>0.02</v>
      </c>
      <c r="I194" s="217">
        <v>0.83</v>
      </c>
      <c r="J194" s="217">
        <v>12.82</v>
      </c>
      <c r="K194" s="217">
        <v>0.06</v>
      </c>
      <c r="L194" s="217">
        <v>72.48</v>
      </c>
      <c r="M194" s="217">
        <v>58.64</v>
      </c>
      <c r="N194" s="217">
        <v>12.24</v>
      </c>
      <c r="O194" s="217">
        <v>0.91</v>
      </c>
    </row>
    <row r="195" spans="1:15" x14ac:dyDescent="0.3">
      <c r="A195" s="63"/>
      <c r="B195" s="56" t="s">
        <v>180</v>
      </c>
      <c r="C195" s="216">
        <v>40</v>
      </c>
      <c r="D195" s="217">
        <v>2.98</v>
      </c>
      <c r="E195" s="217">
        <v>1.79</v>
      </c>
      <c r="F195" s="217">
        <v>18.239999999999998</v>
      </c>
      <c r="G195" s="217">
        <v>102.69</v>
      </c>
      <c r="H195" s="217">
        <v>0.12</v>
      </c>
      <c r="I195" s="219"/>
      <c r="J195" s="217">
        <v>0.09</v>
      </c>
      <c r="K195" s="217">
        <v>0.15</v>
      </c>
      <c r="L195" s="217">
        <v>54.52</v>
      </c>
      <c r="M195" s="217">
        <v>66.16</v>
      </c>
      <c r="N195" s="217">
        <v>26.16</v>
      </c>
      <c r="O195" s="217">
        <v>1.1399999999999999</v>
      </c>
    </row>
    <row r="196" spans="1:15" x14ac:dyDescent="0.3">
      <c r="A196" s="57" t="s">
        <v>139</v>
      </c>
      <c r="B196" s="56" t="s">
        <v>124</v>
      </c>
      <c r="C196" s="216">
        <v>100</v>
      </c>
      <c r="D196" s="218">
        <v>0.9</v>
      </c>
      <c r="E196" s="218">
        <v>0.2</v>
      </c>
      <c r="F196" s="218">
        <v>8.1</v>
      </c>
      <c r="G196" s="216">
        <v>43</v>
      </c>
      <c r="H196" s="217">
        <v>0.04</v>
      </c>
      <c r="I196" s="216">
        <v>60</v>
      </c>
      <c r="J196" s="216">
        <v>8</v>
      </c>
      <c r="K196" s="218">
        <v>0.2</v>
      </c>
      <c r="L196" s="216">
        <v>34</v>
      </c>
      <c r="M196" s="216">
        <v>23</v>
      </c>
      <c r="N196" s="216">
        <v>13</v>
      </c>
      <c r="O196" s="218">
        <v>0.3</v>
      </c>
    </row>
    <row r="197" spans="1:15" x14ac:dyDescent="0.3">
      <c r="A197" s="388" t="s">
        <v>39</v>
      </c>
      <c r="B197" s="388"/>
      <c r="C197" s="215">
        <v>610</v>
      </c>
      <c r="D197" s="217">
        <v>21.28</v>
      </c>
      <c r="E197" s="217">
        <v>18.16</v>
      </c>
      <c r="F197" s="217">
        <v>94.08</v>
      </c>
      <c r="G197" s="217">
        <v>634.63</v>
      </c>
      <c r="H197" s="217">
        <v>0.51</v>
      </c>
      <c r="I197" s="217">
        <v>62.61</v>
      </c>
      <c r="J197" s="217">
        <v>130.62</v>
      </c>
      <c r="K197" s="217">
        <v>0.88</v>
      </c>
      <c r="L197" s="217">
        <v>508.43</v>
      </c>
      <c r="M197" s="217">
        <v>509.87</v>
      </c>
      <c r="N197" s="217">
        <v>128.47</v>
      </c>
      <c r="O197" s="217">
        <v>4.42</v>
      </c>
    </row>
    <row r="198" spans="1:15" x14ac:dyDescent="0.3">
      <c r="A198" s="389" t="s">
        <v>11</v>
      </c>
      <c r="B198" s="389"/>
      <c r="C198" s="389"/>
      <c r="D198" s="389"/>
      <c r="E198" s="389"/>
      <c r="F198" s="389"/>
      <c r="G198" s="389"/>
      <c r="H198" s="389"/>
      <c r="I198" s="389"/>
      <c r="J198" s="389"/>
      <c r="K198" s="389"/>
      <c r="L198" s="389"/>
      <c r="M198" s="389"/>
      <c r="N198" s="389"/>
      <c r="O198" s="389"/>
    </row>
    <row r="199" spans="1:15" x14ac:dyDescent="0.3">
      <c r="A199" s="55" t="s">
        <v>144</v>
      </c>
      <c r="B199" s="56" t="s">
        <v>335</v>
      </c>
      <c r="C199" s="221">
        <v>100</v>
      </c>
      <c r="D199" s="222">
        <v>1.39</v>
      </c>
      <c r="E199" s="222">
        <v>5.18</v>
      </c>
      <c r="F199" s="222">
        <v>4.09</v>
      </c>
      <c r="G199" s="222">
        <v>69.45</v>
      </c>
      <c r="H199" s="222">
        <v>0.04</v>
      </c>
      <c r="I199" s="222">
        <v>30.25</v>
      </c>
      <c r="J199" s="222">
        <v>51.25</v>
      </c>
      <c r="K199" s="222">
        <v>2.52</v>
      </c>
      <c r="L199" s="222">
        <v>31.15</v>
      </c>
      <c r="M199" s="222">
        <v>32.33</v>
      </c>
      <c r="N199" s="222">
        <v>18.37</v>
      </c>
      <c r="O199" s="222">
        <v>0.74</v>
      </c>
    </row>
    <row r="200" spans="1:15" x14ac:dyDescent="0.3">
      <c r="A200" s="58" t="s">
        <v>365</v>
      </c>
      <c r="B200" s="56" t="s">
        <v>628</v>
      </c>
      <c r="C200" s="221">
        <v>260</v>
      </c>
      <c r="D200" s="222">
        <v>2.5499999999999998</v>
      </c>
      <c r="E200" s="222">
        <v>4.8099999999999996</v>
      </c>
      <c r="F200" s="222">
        <v>15.18</v>
      </c>
      <c r="G200" s="222">
        <v>115.03</v>
      </c>
      <c r="H200" s="222">
        <v>0.09</v>
      </c>
      <c r="I200" s="222">
        <v>20.74</v>
      </c>
      <c r="J200" s="222">
        <v>233.72</v>
      </c>
      <c r="K200" s="222">
        <v>1.61</v>
      </c>
      <c r="L200" s="222">
        <v>48.26</v>
      </c>
      <c r="M200" s="222">
        <v>74.84</v>
      </c>
      <c r="N200" s="222">
        <v>33.450000000000003</v>
      </c>
      <c r="O200" s="222">
        <v>1.66</v>
      </c>
    </row>
    <row r="201" spans="1:15" x14ac:dyDescent="0.3">
      <c r="A201" s="57" t="s">
        <v>366</v>
      </c>
      <c r="B201" s="56" t="s">
        <v>132</v>
      </c>
      <c r="C201" s="221">
        <v>100</v>
      </c>
      <c r="D201" s="222">
        <v>15.68</v>
      </c>
      <c r="E201" s="222">
        <v>8.69</v>
      </c>
      <c r="F201" s="222">
        <v>7.68</v>
      </c>
      <c r="G201" s="222">
        <v>175.78</v>
      </c>
      <c r="H201" s="222">
        <v>0.12</v>
      </c>
      <c r="I201" s="222">
        <v>5.25</v>
      </c>
      <c r="J201" s="222">
        <v>22.61</v>
      </c>
      <c r="K201" s="222">
        <v>1.95</v>
      </c>
      <c r="L201" s="222">
        <v>14.18</v>
      </c>
      <c r="M201" s="223">
        <v>172.2</v>
      </c>
      <c r="N201" s="222">
        <v>29.77</v>
      </c>
      <c r="O201" s="222">
        <v>1.88</v>
      </c>
    </row>
    <row r="202" spans="1:15" x14ac:dyDescent="0.3">
      <c r="A202" s="55" t="s">
        <v>140</v>
      </c>
      <c r="B202" s="56" t="s">
        <v>40</v>
      </c>
      <c r="C202" s="221">
        <v>180</v>
      </c>
      <c r="D202" s="222">
        <v>8.36</v>
      </c>
      <c r="E202" s="223">
        <v>5.8</v>
      </c>
      <c r="F202" s="222">
        <v>37.75</v>
      </c>
      <c r="G202" s="222">
        <v>236.33</v>
      </c>
      <c r="H202" s="222">
        <v>0.28000000000000003</v>
      </c>
      <c r="I202" s="224"/>
      <c r="J202" s="222">
        <v>23.82</v>
      </c>
      <c r="K202" s="222">
        <v>0.57999999999999996</v>
      </c>
      <c r="L202" s="222">
        <v>15.14</v>
      </c>
      <c r="M202" s="222">
        <v>198.33</v>
      </c>
      <c r="N202" s="222">
        <v>132.07</v>
      </c>
      <c r="O202" s="222">
        <v>4.4400000000000004</v>
      </c>
    </row>
    <row r="203" spans="1:15" x14ac:dyDescent="0.3">
      <c r="A203" s="57" t="s">
        <v>145</v>
      </c>
      <c r="B203" s="56" t="s">
        <v>339</v>
      </c>
      <c r="C203" s="221">
        <v>200</v>
      </c>
      <c r="D203" s="222">
        <v>0.16</v>
      </c>
      <c r="E203" s="222">
        <v>0.12</v>
      </c>
      <c r="F203" s="223">
        <v>15.1</v>
      </c>
      <c r="G203" s="222">
        <v>62.69</v>
      </c>
      <c r="H203" s="222">
        <v>0.01</v>
      </c>
      <c r="I203" s="221">
        <v>2</v>
      </c>
      <c r="J203" s="223">
        <v>0.8</v>
      </c>
      <c r="K203" s="222">
        <v>0.16</v>
      </c>
      <c r="L203" s="222">
        <v>7.93</v>
      </c>
      <c r="M203" s="223">
        <v>6.4</v>
      </c>
      <c r="N203" s="223">
        <v>4.8</v>
      </c>
      <c r="O203" s="222">
        <v>0.95</v>
      </c>
    </row>
    <row r="204" spans="1:15" x14ac:dyDescent="0.3">
      <c r="A204" s="59"/>
      <c r="B204" s="56" t="s">
        <v>180</v>
      </c>
      <c r="C204" s="221">
        <v>90</v>
      </c>
      <c r="D204" s="223">
        <v>6.1</v>
      </c>
      <c r="E204" s="222">
        <v>3.98</v>
      </c>
      <c r="F204" s="222">
        <v>37.81</v>
      </c>
      <c r="G204" s="222">
        <v>215.17</v>
      </c>
      <c r="H204" s="222">
        <v>0.24</v>
      </c>
      <c r="I204" s="224"/>
      <c r="J204" s="223">
        <v>0.2</v>
      </c>
      <c r="K204" s="222">
        <v>0.32</v>
      </c>
      <c r="L204" s="222">
        <v>120.78</v>
      </c>
      <c r="M204" s="222">
        <v>137.61000000000001</v>
      </c>
      <c r="N204" s="223">
        <v>56.7</v>
      </c>
      <c r="O204" s="223">
        <v>2.4</v>
      </c>
    </row>
    <row r="205" spans="1:15" x14ac:dyDescent="0.3">
      <c r="A205" s="388" t="s">
        <v>41</v>
      </c>
      <c r="B205" s="388"/>
      <c r="C205" s="220">
        <v>930</v>
      </c>
      <c r="D205" s="222">
        <v>34.24</v>
      </c>
      <c r="E205" s="222">
        <v>28.58</v>
      </c>
      <c r="F205" s="222">
        <v>117.61</v>
      </c>
      <c r="G205" s="222">
        <v>874.45</v>
      </c>
      <c r="H205" s="222">
        <v>0.78</v>
      </c>
      <c r="I205" s="222">
        <v>58.24</v>
      </c>
      <c r="J205" s="223">
        <v>332.4</v>
      </c>
      <c r="K205" s="222">
        <v>7.14</v>
      </c>
      <c r="L205" s="222">
        <v>237.44</v>
      </c>
      <c r="M205" s="222">
        <v>621.71</v>
      </c>
      <c r="N205" s="222">
        <v>275.16000000000003</v>
      </c>
      <c r="O205" s="222">
        <v>12.07</v>
      </c>
    </row>
    <row r="206" spans="1:15" x14ac:dyDescent="0.3">
      <c r="A206" s="389" t="s">
        <v>12</v>
      </c>
      <c r="B206" s="389"/>
      <c r="C206" s="389"/>
      <c r="D206" s="389"/>
      <c r="E206" s="389"/>
      <c r="F206" s="389"/>
      <c r="G206" s="389"/>
      <c r="H206" s="389"/>
      <c r="I206" s="389"/>
      <c r="J206" s="389"/>
      <c r="K206" s="389"/>
      <c r="L206" s="389"/>
      <c r="M206" s="389"/>
      <c r="N206" s="389"/>
      <c r="O206" s="389"/>
    </row>
    <row r="207" spans="1:15" x14ac:dyDescent="0.3">
      <c r="A207" s="57" t="s">
        <v>139</v>
      </c>
      <c r="B207" s="56" t="s">
        <v>44</v>
      </c>
      <c r="C207" s="226">
        <v>150</v>
      </c>
      <c r="D207" s="228">
        <v>0.6</v>
      </c>
      <c r="E207" s="227">
        <v>0.45</v>
      </c>
      <c r="F207" s="227">
        <v>15.45</v>
      </c>
      <c r="G207" s="228">
        <v>70.5</v>
      </c>
      <c r="H207" s="227">
        <v>0.03</v>
      </c>
      <c r="I207" s="228">
        <v>7.5</v>
      </c>
      <c r="J207" s="226">
        <v>3</v>
      </c>
      <c r="K207" s="228">
        <v>0.6</v>
      </c>
      <c r="L207" s="228">
        <v>28.5</v>
      </c>
      <c r="M207" s="226">
        <v>24</v>
      </c>
      <c r="N207" s="226">
        <v>18</v>
      </c>
      <c r="O207" s="227">
        <v>3.45</v>
      </c>
    </row>
    <row r="208" spans="1:15" x14ac:dyDescent="0.3">
      <c r="A208" s="55" t="s">
        <v>143</v>
      </c>
      <c r="B208" s="56" t="s">
        <v>231</v>
      </c>
      <c r="C208" s="226">
        <v>200</v>
      </c>
      <c r="D208" s="228">
        <v>0.2</v>
      </c>
      <c r="E208" s="227">
        <v>0.02</v>
      </c>
      <c r="F208" s="227">
        <v>11.05</v>
      </c>
      <c r="G208" s="227">
        <v>45.41</v>
      </c>
      <c r="H208" s="229"/>
      <c r="I208" s="228">
        <v>0.1</v>
      </c>
      <c r="J208" s="228">
        <v>0.5</v>
      </c>
      <c r="K208" s="229"/>
      <c r="L208" s="227">
        <v>5.28</v>
      </c>
      <c r="M208" s="227">
        <v>8.24</v>
      </c>
      <c r="N208" s="228">
        <v>4.4000000000000004</v>
      </c>
      <c r="O208" s="227">
        <v>0.85</v>
      </c>
    </row>
    <row r="209" spans="1:15" x14ac:dyDescent="0.3">
      <c r="A209" s="64"/>
      <c r="B209" s="61" t="s">
        <v>432</v>
      </c>
      <c r="C209" s="226">
        <v>30</v>
      </c>
      <c r="D209" s="228">
        <v>1.5</v>
      </c>
      <c r="E209" s="228">
        <v>5.4</v>
      </c>
      <c r="F209" s="228">
        <v>18.600000000000001</v>
      </c>
      <c r="G209" s="226">
        <v>132</v>
      </c>
      <c r="H209" s="229"/>
      <c r="I209" s="229"/>
      <c r="J209" s="229"/>
      <c r="K209" s="229"/>
      <c r="L209" s="229"/>
      <c r="M209" s="229"/>
      <c r="N209" s="229"/>
      <c r="O209" s="229"/>
    </row>
    <row r="210" spans="1:15" x14ac:dyDescent="0.3">
      <c r="A210" s="388" t="s">
        <v>66</v>
      </c>
      <c r="B210" s="388"/>
      <c r="C210" s="225">
        <v>380</v>
      </c>
      <c r="D210" s="227">
        <v>2.2999999999999998</v>
      </c>
      <c r="E210" s="227">
        <v>5.87</v>
      </c>
      <c r="F210" s="227">
        <v>45.1</v>
      </c>
      <c r="G210" s="227">
        <v>247.91</v>
      </c>
      <c r="H210" s="227">
        <v>0.03</v>
      </c>
      <c r="I210" s="228">
        <v>7.6</v>
      </c>
      <c r="J210" s="228">
        <v>3.5</v>
      </c>
      <c r="K210" s="228">
        <v>0.6</v>
      </c>
      <c r="L210" s="227">
        <v>33.78</v>
      </c>
      <c r="M210" s="227">
        <v>32.24</v>
      </c>
      <c r="N210" s="228">
        <v>22.4</v>
      </c>
      <c r="O210" s="228">
        <v>4.3</v>
      </c>
    </row>
    <row r="211" spans="1:15" x14ac:dyDescent="0.3">
      <c r="A211" s="388" t="s">
        <v>42</v>
      </c>
      <c r="B211" s="388"/>
      <c r="C211" s="230">
        <v>1920</v>
      </c>
      <c r="D211" s="227">
        <v>57.82</v>
      </c>
      <c r="E211" s="227">
        <v>52.61</v>
      </c>
      <c r="F211" s="227">
        <v>256.79000000000002</v>
      </c>
      <c r="G211" s="227">
        <v>1756.99</v>
      </c>
      <c r="H211" s="227">
        <v>1.32</v>
      </c>
      <c r="I211" s="227">
        <v>128.44999999999999</v>
      </c>
      <c r="J211" s="227">
        <v>466.52</v>
      </c>
      <c r="K211" s="227">
        <v>8.6199999999999992</v>
      </c>
      <c r="L211" s="227">
        <v>779.65</v>
      </c>
      <c r="M211" s="227">
        <v>1163.82</v>
      </c>
      <c r="N211" s="227">
        <v>426.03</v>
      </c>
      <c r="O211" s="227">
        <v>20.79</v>
      </c>
    </row>
    <row r="212" spans="1:15" s="49" customFormat="1" x14ac:dyDescent="0.3">
      <c r="A212" s="50" t="s">
        <v>14</v>
      </c>
      <c r="B212" s="51" t="s">
        <v>45</v>
      </c>
      <c r="C212" s="51"/>
      <c r="D212" s="51"/>
      <c r="E212" s="51"/>
      <c r="F212" s="51"/>
      <c r="G212" s="51"/>
      <c r="H212" s="50"/>
      <c r="I212" s="50"/>
      <c r="J212" s="51"/>
      <c r="K212" s="51"/>
      <c r="L212" s="51"/>
      <c r="M212" s="51"/>
      <c r="N212" s="51"/>
      <c r="O212" s="51"/>
    </row>
    <row r="213" spans="1:15" s="49" customFormat="1" x14ac:dyDescent="0.3">
      <c r="A213" s="50" t="s">
        <v>16</v>
      </c>
      <c r="B213" s="51">
        <v>2</v>
      </c>
      <c r="C213" s="51"/>
      <c r="D213" s="51"/>
      <c r="E213" s="51"/>
      <c r="F213" s="51"/>
      <c r="G213" s="51"/>
      <c r="H213" s="50"/>
      <c r="I213" s="50"/>
      <c r="J213" s="51"/>
      <c r="K213" s="51"/>
      <c r="L213" s="51"/>
      <c r="M213" s="51"/>
      <c r="N213" s="51"/>
      <c r="O213" s="51"/>
    </row>
    <row r="214" spans="1:15" x14ac:dyDescent="0.3">
      <c r="A214" s="391" t="s">
        <v>17</v>
      </c>
      <c r="B214" s="391" t="s">
        <v>18</v>
      </c>
      <c r="C214" s="391" t="s">
        <v>19</v>
      </c>
      <c r="D214" s="390" t="s">
        <v>20</v>
      </c>
      <c r="E214" s="390"/>
      <c r="F214" s="390"/>
      <c r="G214" s="391" t="s">
        <v>21</v>
      </c>
      <c r="H214" s="390" t="s">
        <v>22</v>
      </c>
      <c r="I214" s="390"/>
      <c r="J214" s="390"/>
      <c r="K214" s="390"/>
      <c r="L214" s="390" t="s">
        <v>23</v>
      </c>
      <c r="M214" s="390"/>
      <c r="N214" s="390"/>
      <c r="O214" s="390"/>
    </row>
    <row r="215" spans="1:15" x14ac:dyDescent="0.3">
      <c r="A215" s="392"/>
      <c r="B215" s="393"/>
      <c r="C215" s="392"/>
      <c r="D215" s="52" t="s">
        <v>24</v>
      </c>
      <c r="E215" s="52" t="s">
        <v>25</v>
      </c>
      <c r="F215" s="52" t="s">
        <v>26</v>
      </c>
      <c r="G215" s="392"/>
      <c r="H215" s="52" t="s">
        <v>27</v>
      </c>
      <c r="I215" s="52" t="s">
        <v>28</v>
      </c>
      <c r="J215" s="52" t="s">
        <v>29</v>
      </c>
      <c r="K215" s="52" t="s">
        <v>30</v>
      </c>
      <c r="L215" s="52" t="s">
        <v>31</v>
      </c>
      <c r="M215" s="52" t="s">
        <v>32</v>
      </c>
      <c r="N215" s="52" t="s">
        <v>33</v>
      </c>
      <c r="O215" s="52" t="s">
        <v>34</v>
      </c>
    </row>
    <row r="216" spans="1:15" x14ac:dyDescent="0.3">
      <c r="A216" s="54">
        <v>1</v>
      </c>
      <c r="B216" s="54">
        <v>2</v>
      </c>
      <c r="C216" s="54">
        <v>3</v>
      </c>
      <c r="D216" s="54">
        <v>4</v>
      </c>
      <c r="E216" s="54">
        <v>5</v>
      </c>
      <c r="F216" s="54">
        <v>6</v>
      </c>
      <c r="G216" s="54">
        <v>7</v>
      </c>
      <c r="H216" s="54">
        <v>8</v>
      </c>
      <c r="I216" s="54">
        <v>9</v>
      </c>
      <c r="J216" s="54">
        <v>10</v>
      </c>
      <c r="K216" s="54">
        <v>11</v>
      </c>
      <c r="L216" s="54">
        <v>12</v>
      </c>
      <c r="M216" s="54">
        <v>13</v>
      </c>
      <c r="N216" s="54">
        <v>14</v>
      </c>
      <c r="O216" s="54">
        <v>15</v>
      </c>
    </row>
    <row r="217" spans="1:15" x14ac:dyDescent="0.3">
      <c r="A217" s="389" t="s">
        <v>35</v>
      </c>
      <c r="B217" s="389"/>
      <c r="C217" s="389"/>
      <c r="D217" s="389"/>
      <c r="E217" s="389"/>
      <c r="F217" s="389"/>
      <c r="G217" s="389"/>
      <c r="H217" s="389"/>
      <c r="I217" s="389"/>
      <c r="J217" s="389"/>
      <c r="K217" s="389"/>
      <c r="L217" s="389"/>
      <c r="M217" s="389"/>
      <c r="N217" s="389"/>
      <c r="O217" s="389"/>
    </row>
    <row r="218" spans="1:15" x14ac:dyDescent="0.3">
      <c r="A218" s="57" t="s">
        <v>367</v>
      </c>
      <c r="B218" s="56" t="s">
        <v>629</v>
      </c>
      <c r="C218" s="232">
        <v>180</v>
      </c>
      <c r="D218" s="233">
        <v>22.59</v>
      </c>
      <c r="E218" s="233">
        <v>15.58</v>
      </c>
      <c r="F218" s="233">
        <v>35.409999999999997</v>
      </c>
      <c r="G218" s="234">
        <v>380.56</v>
      </c>
      <c r="H218" s="233">
        <v>0.08</v>
      </c>
      <c r="I218" s="233">
        <v>5.54</v>
      </c>
      <c r="J218" s="233">
        <v>101.75</v>
      </c>
      <c r="K218" s="233">
        <v>0.43000000000000005</v>
      </c>
      <c r="L218" s="233">
        <v>210.53</v>
      </c>
      <c r="M218" s="233">
        <v>288.75</v>
      </c>
      <c r="N218" s="233">
        <v>40.26</v>
      </c>
      <c r="O218" s="233">
        <v>0.8600000000000001</v>
      </c>
    </row>
    <row r="219" spans="1:15" x14ac:dyDescent="0.3">
      <c r="A219" s="55" t="s">
        <v>138</v>
      </c>
      <c r="B219" s="56" t="s">
        <v>10</v>
      </c>
      <c r="C219" s="232">
        <v>200</v>
      </c>
      <c r="D219" s="233">
        <v>0.26</v>
      </c>
      <c r="E219" s="233">
        <v>0.03</v>
      </c>
      <c r="F219" s="233">
        <v>11.26</v>
      </c>
      <c r="G219" s="233">
        <v>47.79</v>
      </c>
      <c r="H219" s="235"/>
      <c r="I219" s="234">
        <v>2.9</v>
      </c>
      <c r="J219" s="234">
        <v>0.5</v>
      </c>
      <c r="K219" s="233">
        <v>0.01</v>
      </c>
      <c r="L219" s="233">
        <v>8.08</v>
      </c>
      <c r="M219" s="233">
        <v>9.7799999999999994</v>
      </c>
      <c r="N219" s="233">
        <v>5.24</v>
      </c>
      <c r="O219" s="234">
        <v>0.9</v>
      </c>
    </row>
    <row r="220" spans="1:15" x14ac:dyDescent="0.3">
      <c r="A220" s="63"/>
      <c r="B220" s="56" t="s">
        <v>180</v>
      </c>
      <c r="C220" s="232">
        <v>40</v>
      </c>
      <c r="D220" s="233">
        <v>2.98</v>
      </c>
      <c r="E220" s="233">
        <v>1.79</v>
      </c>
      <c r="F220" s="233">
        <v>18.239999999999998</v>
      </c>
      <c r="G220" s="233">
        <v>102.69</v>
      </c>
      <c r="H220" s="233">
        <v>0.12</v>
      </c>
      <c r="I220" s="235"/>
      <c r="J220" s="233">
        <v>0.09</v>
      </c>
      <c r="K220" s="233">
        <v>0.15</v>
      </c>
      <c r="L220" s="233">
        <v>54.52</v>
      </c>
      <c r="M220" s="233">
        <v>66.16</v>
      </c>
      <c r="N220" s="233">
        <v>26.16</v>
      </c>
      <c r="O220" s="233">
        <v>1.1399999999999999</v>
      </c>
    </row>
    <row r="221" spans="1:15" x14ac:dyDescent="0.3">
      <c r="A221" s="57" t="s">
        <v>139</v>
      </c>
      <c r="B221" s="56" t="s">
        <v>38</v>
      </c>
      <c r="C221" s="232">
        <v>150</v>
      </c>
      <c r="D221" s="234">
        <v>0.6</v>
      </c>
      <c r="E221" s="234">
        <v>0.6</v>
      </c>
      <c r="F221" s="234">
        <v>14.7</v>
      </c>
      <c r="G221" s="234">
        <v>70.5</v>
      </c>
      <c r="H221" s="233">
        <v>0.05</v>
      </c>
      <c r="I221" s="232">
        <v>15</v>
      </c>
      <c r="J221" s="234">
        <v>7.5</v>
      </c>
      <c r="K221" s="234">
        <v>0.3</v>
      </c>
      <c r="L221" s="232">
        <v>24</v>
      </c>
      <c r="M221" s="234">
        <v>16.5</v>
      </c>
      <c r="N221" s="234">
        <v>13.5</v>
      </c>
      <c r="O221" s="234">
        <v>3.3</v>
      </c>
    </row>
    <row r="222" spans="1:15" x14ac:dyDescent="0.3">
      <c r="A222" s="388" t="s">
        <v>39</v>
      </c>
      <c r="B222" s="388"/>
      <c r="C222" s="231">
        <v>570</v>
      </c>
      <c r="D222" s="233">
        <v>26.43</v>
      </c>
      <c r="E222" s="233">
        <v>18</v>
      </c>
      <c r="F222" s="233">
        <v>79.61</v>
      </c>
      <c r="G222" s="233">
        <v>601.54</v>
      </c>
      <c r="H222" s="233">
        <v>0.25</v>
      </c>
      <c r="I222" s="233">
        <v>23.44</v>
      </c>
      <c r="J222" s="233">
        <v>109.84</v>
      </c>
      <c r="K222" s="233">
        <v>0.89</v>
      </c>
      <c r="L222" s="233">
        <v>297.13</v>
      </c>
      <c r="M222" s="233">
        <v>381.19</v>
      </c>
      <c r="N222" s="233">
        <v>85.16</v>
      </c>
      <c r="O222" s="234">
        <v>6.2</v>
      </c>
    </row>
    <row r="223" spans="1:15" x14ac:dyDescent="0.3">
      <c r="A223" s="389" t="s">
        <v>11</v>
      </c>
      <c r="B223" s="389"/>
      <c r="C223" s="389"/>
      <c r="D223" s="389"/>
      <c r="E223" s="389"/>
      <c r="F223" s="389"/>
      <c r="G223" s="389"/>
      <c r="H223" s="389"/>
      <c r="I223" s="389"/>
      <c r="J223" s="389"/>
      <c r="K223" s="389"/>
      <c r="L223" s="389"/>
      <c r="M223" s="389"/>
      <c r="N223" s="389"/>
      <c r="O223" s="389"/>
    </row>
    <row r="224" spans="1:15" x14ac:dyDescent="0.3">
      <c r="A224" s="55" t="s">
        <v>149</v>
      </c>
      <c r="B224" s="56" t="s">
        <v>128</v>
      </c>
      <c r="C224" s="237">
        <v>100</v>
      </c>
      <c r="D224" s="238">
        <v>0.87</v>
      </c>
      <c r="E224" s="238">
        <v>4.1100000000000003</v>
      </c>
      <c r="F224" s="238">
        <v>3.31</v>
      </c>
      <c r="G224" s="238">
        <v>53.73</v>
      </c>
      <c r="H224" s="238">
        <v>0.03</v>
      </c>
      <c r="I224" s="239">
        <v>9.8000000000000007</v>
      </c>
      <c r="J224" s="239">
        <v>8.3000000000000007</v>
      </c>
      <c r="K224" s="238">
        <v>1.87</v>
      </c>
      <c r="L224" s="238">
        <v>20.23</v>
      </c>
      <c r="M224" s="238">
        <v>33.979999999999997</v>
      </c>
      <c r="N224" s="238">
        <v>13.81</v>
      </c>
      <c r="O224" s="238">
        <v>0.55000000000000004</v>
      </c>
    </row>
    <row r="225" spans="1:15" x14ac:dyDescent="0.3">
      <c r="A225" s="57" t="s">
        <v>354</v>
      </c>
      <c r="B225" s="56" t="s">
        <v>290</v>
      </c>
      <c r="C225" s="237">
        <v>250</v>
      </c>
      <c r="D225" s="238">
        <v>4.95</v>
      </c>
      <c r="E225" s="238">
        <v>5.67</v>
      </c>
      <c r="F225" s="238">
        <v>17.13</v>
      </c>
      <c r="G225" s="238">
        <v>139.72</v>
      </c>
      <c r="H225" s="238">
        <v>0.24</v>
      </c>
      <c r="I225" s="238">
        <v>12.76</v>
      </c>
      <c r="J225" s="238">
        <v>207.15</v>
      </c>
      <c r="K225" s="239">
        <v>1.5</v>
      </c>
      <c r="L225" s="239">
        <v>17.2</v>
      </c>
      <c r="M225" s="238">
        <v>87.64</v>
      </c>
      <c r="N225" s="239">
        <v>28.7</v>
      </c>
      <c r="O225" s="238">
        <v>1.0900000000000001</v>
      </c>
    </row>
    <row r="226" spans="1:15" x14ac:dyDescent="0.3">
      <c r="A226" s="57" t="s">
        <v>368</v>
      </c>
      <c r="B226" s="56" t="s">
        <v>167</v>
      </c>
      <c r="C226" s="237">
        <v>100</v>
      </c>
      <c r="D226" s="238">
        <v>21.35</v>
      </c>
      <c r="E226" s="238">
        <v>9.36</v>
      </c>
      <c r="F226" s="238">
        <v>11.14</v>
      </c>
      <c r="G226" s="238">
        <v>216.52</v>
      </c>
      <c r="H226" s="238">
        <v>0.18</v>
      </c>
      <c r="I226" s="238">
        <v>6.63</v>
      </c>
      <c r="J226" s="239">
        <v>12.6</v>
      </c>
      <c r="K226" s="238">
        <v>4.03</v>
      </c>
      <c r="L226" s="238">
        <v>71.64</v>
      </c>
      <c r="M226" s="238">
        <v>345.58</v>
      </c>
      <c r="N226" s="238">
        <v>80.61</v>
      </c>
      <c r="O226" s="238">
        <v>1.53</v>
      </c>
    </row>
    <row r="227" spans="1:15" x14ac:dyDescent="0.3">
      <c r="A227" s="57" t="s">
        <v>369</v>
      </c>
      <c r="B227" s="56" t="s">
        <v>340</v>
      </c>
      <c r="C227" s="237">
        <v>180</v>
      </c>
      <c r="D227" s="238">
        <v>4.16</v>
      </c>
      <c r="E227" s="238">
        <v>5.64</v>
      </c>
      <c r="F227" s="238">
        <v>39.479999999999997</v>
      </c>
      <c r="G227" s="238">
        <v>225.94</v>
      </c>
      <c r="H227" s="238">
        <v>7.0000000000000007E-2</v>
      </c>
      <c r="I227" s="239">
        <v>4.8</v>
      </c>
      <c r="J227" s="239">
        <v>511.5</v>
      </c>
      <c r="K227" s="238">
        <v>0.43</v>
      </c>
      <c r="L227" s="238">
        <v>23.08</v>
      </c>
      <c r="M227" s="238">
        <v>106.68</v>
      </c>
      <c r="N227" s="239">
        <v>37.700000000000003</v>
      </c>
      <c r="O227" s="238">
        <v>0.94</v>
      </c>
    </row>
    <row r="228" spans="1:15" x14ac:dyDescent="0.3">
      <c r="A228" s="55" t="s">
        <v>145</v>
      </c>
      <c r="B228" s="56" t="s">
        <v>47</v>
      </c>
      <c r="C228" s="237">
        <v>200</v>
      </c>
      <c r="D228" s="239">
        <v>0.2</v>
      </c>
      <c r="E228" s="238">
        <v>0.08</v>
      </c>
      <c r="F228" s="238">
        <v>12.44</v>
      </c>
      <c r="G228" s="238">
        <v>52.69</v>
      </c>
      <c r="H228" s="238">
        <v>0.01</v>
      </c>
      <c r="I228" s="237">
        <v>40</v>
      </c>
      <c r="J228" s="239">
        <v>3.4</v>
      </c>
      <c r="K228" s="238">
        <v>0.14000000000000001</v>
      </c>
      <c r="L228" s="238">
        <v>7.53</v>
      </c>
      <c r="M228" s="239">
        <v>6.6</v>
      </c>
      <c r="N228" s="239">
        <v>6.2</v>
      </c>
      <c r="O228" s="238">
        <v>0.28999999999999998</v>
      </c>
    </row>
    <row r="229" spans="1:15" x14ac:dyDescent="0.3">
      <c r="A229" s="59"/>
      <c r="B229" s="56" t="s">
        <v>180</v>
      </c>
      <c r="C229" s="237">
        <v>80</v>
      </c>
      <c r="D229" s="238">
        <v>5.42</v>
      </c>
      <c r="E229" s="238">
        <v>3.54</v>
      </c>
      <c r="F229" s="238">
        <v>33.61</v>
      </c>
      <c r="G229" s="238">
        <v>191.26</v>
      </c>
      <c r="H229" s="238">
        <v>0.21</v>
      </c>
      <c r="I229" s="240"/>
      <c r="J229" s="238">
        <v>0.18</v>
      </c>
      <c r="K229" s="238">
        <v>0.28000000000000003</v>
      </c>
      <c r="L229" s="238">
        <v>107.36</v>
      </c>
      <c r="M229" s="238">
        <v>122.32</v>
      </c>
      <c r="N229" s="239">
        <v>50.4</v>
      </c>
      <c r="O229" s="238">
        <v>2.13</v>
      </c>
    </row>
    <row r="230" spans="1:15" x14ac:dyDescent="0.3">
      <c r="A230" s="388" t="s">
        <v>41</v>
      </c>
      <c r="B230" s="388"/>
      <c r="C230" s="236">
        <v>910</v>
      </c>
      <c r="D230" s="238">
        <v>36.950000000000003</v>
      </c>
      <c r="E230" s="238">
        <v>28.4</v>
      </c>
      <c r="F230" s="238">
        <v>117.11</v>
      </c>
      <c r="G230" s="238">
        <v>879.86</v>
      </c>
      <c r="H230" s="238">
        <v>0.74</v>
      </c>
      <c r="I230" s="238">
        <v>73.989999999999995</v>
      </c>
      <c r="J230" s="238">
        <v>743.13</v>
      </c>
      <c r="K230" s="238">
        <v>8.25</v>
      </c>
      <c r="L230" s="238">
        <v>247.04</v>
      </c>
      <c r="M230" s="239">
        <v>702.8</v>
      </c>
      <c r="N230" s="238">
        <v>217.42</v>
      </c>
      <c r="O230" s="238">
        <v>6.53</v>
      </c>
    </row>
    <row r="231" spans="1:15" x14ac:dyDescent="0.3">
      <c r="A231" s="389" t="s">
        <v>12</v>
      </c>
      <c r="B231" s="389"/>
      <c r="C231" s="389"/>
      <c r="D231" s="389"/>
      <c r="E231" s="389"/>
      <c r="F231" s="389"/>
      <c r="G231" s="389"/>
      <c r="H231" s="389"/>
      <c r="I231" s="389"/>
      <c r="J231" s="389"/>
      <c r="K231" s="389"/>
      <c r="L231" s="389"/>
      <c r="M231" s="389"/>
      <c r="N231" s="389"/>
      <c r="O231" s="389"/>
    </row>
    <row r="232" spans="1:15" x14ac:dyDescent="0.3">
      <c r="A232" s="57"/>
      <c r="B232" s="56" t="s">
        <v>641</v>
      </c>
      <c r="C232" s="242">
        <v>200</v>
      </c>
      <c r="D232" s="242">
        <v>6</v>
      </c>
      <c r="E232" s="242">
        <v>5</v>
      </c>
      <c r="F232" s="244">
        <v>8.4</v>
      </c>
      <c r="G232" s="242">
        <v>102</v>
      </c>
      <c r="H232" s="243">
        <v>0.04</v>
      </c>
      <c r="I232" s="245"/>
      <c r="J232" s="245"/>
      <c r="K232" s="245"/>
      <c r="L232" s="242">
        <v>248</v>
      </c>
      <c r="M232" s="242">
        <v>184</v>
      </c>
      <c r="N232" s="242">
        <v>28</v>
      </c>
      <c r="O232" s="244">
        <v>0.2</v>
      </c>
    </row>
    <row r="233" spans="1:15" x14ac:dyDescent="0.3">
      <c r="A233" s="57" t="s">
        <v>139</v>
      </c>
      <c r="B233" s="56" t="s">
        <v>44</v>
      </c>
      <c r="C233" s="242">
        <v>150</v>
      </c>
      <c r="D233" s="244">
        <v>0.6</v>
      </c>
      <c r="E233" s="243">
        <v>0.45</v>
      </c>
      <c r="F233" s="243">
        <v>15.45</v>
      </c>
      <c r="G233" s="244">
        <v>70.5</v>
      </c>
      <c r="H233" s="243">
        <v>0.03</v>
      </c>
      <c r="I233" s="244">
        <v>7.5</v>
      </c>
      <c r="J233" s="242">
        <v>3</v>
      </c>
      <c r="K233" s="244">
        <v>0.6</v>
      </c>
      <c r="L233" s="244">
        <v>28.5</v>
      </c>
      <c r="M233" s="242">
        <v>24</v>
      </c>
      <c r="N233" s="242">
        <v>18</v>
      </c>
      <c r="O233" s="243">
        <v>3.45</v>
      </c>
    </row>
    <row r="234" spans="1:15" x14ac:dyDescent="0.3">
      <c r="A234" s="60"/>
      <c r="B234" s="61" t="s">
        <v>430</v>
      </c>
      <c r="C234" s="242">
        <v>30</v>
      </c>
      <c r="D234" s="243">
        <v>4.53</v>
      </c>
      <c r="E234" s="243">
        <v>1.74</v>
      </c>
      <c r="F234" s="243">
        <v>5.73</v>
      </c>
      <c r="G234" s="243">
        <v>56.28</v>
      </c>
      <c r="H234" s="243">
        <v>0.05</v>
      </c>
      <c r="I234" s="243">
        <v>0.44</v>
      </c>
      <c r="J234" s="243">
        <v>2.2799999999999998</v>
      </c>
      <c r="K234" s="243">
        <v>0.89</v>
      </c>
      <c r="L234" s="243">
        <v>15.02</v>
      </c>
      <c r="M234" s="244">
        <v>26.7</v>
      </c>
      <c r="N234" s="243">
        <v>16.850000000000001</v>
      </c>
      <c r="O234" s="243">
        <v>0.59</v>
      </c>
    </row>
    <row r="235" spans="1:15" x14ac:dyDescent="0.3">
      <c r="A235" s="388" t="s">
        <v>66</v>
      </c>
      <c r="B235" s="388"/>
      <c r="C235" s="241">
        <v>380</v>
      </c>
      <c r="D235" s="243">
        <v>11.13</v>
      </c>
      <c r="E235" s="243">
        <v>7.19</v>
      </c>
      <c r="F235" s="243">
        <v>29.58</v>
      </c>
      <c r="G235" s="243">
        <v>228.78</v>
      </c>
      <c r="H235" s="243">
        <v>0.12</v>
      </c>
      <c r="I235" s="243">
        <v>7.94</v>
      </c>
      <c r="J235" s="243">
        <v>5.28</v>
      </c>
      <c r="K235" s="243">
        <v>1.49</v>
      </c>
      <c r="L235" s="243">
        <v>291.52</v>
      </c>
      <c r="M235" s="244">
        <v>234.7</v>
      </c>
      <c r="N235" s="243">
        <v>62.85</v>
      </c>
      <c r="O235" s="243">
        <v>4.24</v>
      </c>
    </row>
    <row r="236" spans="1:15" x14ac:dyDescent="0.3">
      <c r="A236" s="388" t="s">
        <v>42</v>
      </c>
      <c r="B236" s="388"/>
      <c r="C236" s="246">
        <v>1860</v>
      </c>
      <c r="D236" s="243">
        <v>74.510000000000005</v>
      </c>
      <c r="E236" s="243">
        <v>53.59</v>
      </c>
      <c r="F236" s="243">
        <v>226.3</v>
      </c>
      <c r="G236" s="243">
        <v>1710.18</v>
      </c>
      <c r="H236" s="243">
        <v>1.1100000000000001</v>
      </c>
      <c r="I236" s="243">
        <v>105.37</v>
      </c>
      <c r="J236" s="243">
        <v>858.25</v>
      </c>
      <c r="K236" s="243">
        <v>10.63</v>
      </c>
      <c r="L236" s="243">
        <v>835.69</v>
      </c>
      <c r="M236" s="243">
        <v>1318.69</v>
      </c>
      <c r="N236" s="243">
        <v>365.43</v>
      </c>
      <c r="O236" s="243">
        <v>16.97</v>
      </c>
    </row>
    <row r="237" spans="1:15" s="49" customFormat="1" x14ac:dyDescent="0.3">
      <c r="A237" s="50" t="s">
        <v>14</v>
      </c>
      <c r="B237" s="51" t="s">
        <v>48</v>
      </c>
      <c r="C237" s="51"/>
      <c r="D237" s="51"/>
      <c r="E237" s="51"/>
      <c r="F237" s="51"/>
      <c r="G237" s="51"/>
      <c r="H237" s="50"/>
      <c r="I237" s="50"/>
      <c r="J237" s="51"/>
      <c r="K237" s="51"/>
      <c r="L237" s="51"/>
      <c r="M237" s="51"/>
      <c r="N237" s="51"/>
      <c r="O237" s="51"/>
    </row>
    <row r="238" spans="1:15" s="49" customFormat="1" x14ac:dyDescent="0.3">
      <c r="A238" s="50" t="s">
        <v>16</v>
      </c>
      <c r="B238" s="51">
        <v>2</v>
      </c>
      <c r="C238" s="51"/>
      <c r="D238" s="51"/>
      <c r="E238" s="51"/>
      <c r="F238" s="51"/>
      <c r="G238" s="51"/>
      <c r="H238" s="50"/>
      <c r="I238" s="50"/>
      <c r="J238" s="51"/>
      <c r="K238" s="51"/>
      <c r="L238" s="51"/>
      <c r="M238" s="51"/>
      <c r="N238" s="51"/>
      <c r="O238" s="51"/>
    </row>
    <row r="239" spans="1:15" x14ac:dyDescent="0.3">
      <c r="A239" s="391" t="s">
        <v>17</v>
      </c>
      <c r="B239" s="391" t="s">
        <v>18</v>
      </c>
      <c r="C239" s="391" t="s">
        <v>19</v>
      </c>
      <c r="D239" s="390" t="s">
        <v>20</v>
      </c>
      <c r="E239" s="390"/>
      <c r="F239" s="390"/>
      <c r="G239" s="391" t="s">
        <v>21</v>
      </c>
      <c r="H239" s="390" t="s">
        <v>22</v>
      </c>
      <c r="I239" s="390"/>
      <c r="J239" s="390"/>
      <c r="K239" s="390"/>
      <c r="L239" s="390" t="s">
        <v>23</v>
      </c>
      <c r="M239" s="390"/>
      <c r="N239" s="390"/>
      <c r="O239" s="390"/>
    </row>
    <row r="240" spans="1:15" x14ac:dyDescent="0.3">
      <c r="A240" s="392"/>
      <c r="B240" s="393"/>
      <c r="C240" s="392"/>
      <c r="D240" s="52" t="s">
        <v>24</v>
      </c>
      <c r="E240" s="52" t="s">
        <v>25</v>
      </c>
      <c r="F240" s="52" t="s">
        <v>26</v>
      </c>
      <c r="G240" s="392"/>
      <c r="H240" s="52" t="s">
        <v>27</v>
      </c>
      <c r="I240" s="52" t="s">
        <v>28</v>
      </c>
      <c r="J240" s="52" t="s">
        <v>29</v>
      </c>
      <c r="K240" s="52" t="s">
        <v>30</v>
      </c>
      <c r="L240" s="52" t="s">
        <v>31</v>
      </c>
      <c r="M240" s="52" t="s">
        <v>32</v>
      </c>
      <c r="N240" s="52" t="s">
        <v>33</v>
      </c>
      <c r="O240" s="52" t="s">
        <v>34</v>
      </c>
    </row>
    <row r="241" spans="1:15" x14ac:dyDescent="0.3">
      <c r="A241" s="54">
        <v>1</v>
      </c>
      <c r="B241" s="54">
        <v>2</v>
      </c>
      <c r="C241" s="54">
        <v>3</v>
      </c>
      <c r="D241" s="54">
        <v>4</v>
      </c>
      <c r="E241" s="54">
        <v>5</v>
      </c>
      <c r="F241" s="54">
        <v>6</v>
      </c>
      <c r="G241" s="54">
        <v>7</v>
      </c>
      <c r="H241" s="54">
        <v>8</v>
      </c>
      <c r="I241" s="54">
        <v>9</v>
      </c>
      <c r="J241" s="54">
        <v>10</v>
      </c>
      <c r="K241" s="54">
        <v>11</v>
      </c>
      <c r="L241" s="54">
        <v>12</v>
      </c>
      <c r="M241" s="54">
        <v>13</v>
      </c>
      <c r="N241" s="54">
        <v>14</v>
      </c>
      <c r="O241" s="54">
        <v>15</v>
      </c>
    </row>
    <row r="242" spans="1:15" x14ac:dyDescent="0.3">
      <c r="A242" s="389" t="s">
        <v>35</v>
      </c>
      <c r="B242" s="389"/>
      <c r="C242" s="389"/>
      <c r="D242" s="389"/>
      <c r="E242" s="389"/>
      <c r="F242" s="389"/>
      <c r="G242" s="389"/>
      <c r="H242" s="389"/>
      <c r="I242" s="389"/>
      <c r="J242" s="389"/>
      <c r="K242" s="389"/>
      <c r="L242" s="389"/>
      <c r="M242" s="389"/>
      <c r="N242" s="389"/>
      <c r="O242" s="389"/>
    </row>
    <row r="243" spans="1:15" x14ac:dyDescent="0.3">
      <c r="A243" s="55" t="s">
        <v>135</v>
      </c>
      <c r="B243" s="56" t="s">
        <v>36</v>
      </c>
      <c r="C243" s="248">
        <v>10</v>
      </c>
      <c r="D243" s="249">
        <v>0.08</v>
      </c>
      <c r="E243" s="249">
        <v>7.25</v>
      </c>
      <c r="F243" s="249">
        <v>0.13</v>
      </c>
      <c r="G243" s="250">
        <v>66.099999999999994</v>
      </c>
      <c r="H243" s="251"/>
      <c r="I243" s="251"/>
      <c r="J243" s="248">
        <v>45</v>
      </c>
      <c r="K243" s="250">
        <v>0.1</v>
      </c>
      <c r="L243" s="250">
        <v>2.4</v>
      </c>
      <c r="M243" s="248">
        <v>3</v>
      </c>
      <c r="N243" s="249">
        <v>0.05</v>
      </c>
      <c r="O243" s="249">
        <v>0.03</v>
      </c>
    </row>
    <row r="244" spans="1:15" ht="33" x14ac:dyDescent="0.3">
      <c r="A244" s="57" t="s">
        <v>154</v>
      </c>
      <c r="B244" s="56" t="s">
        <v>630</v>
      </c>
      <c r="C244" s="248">
        <v>250</v>
      </c>
      <c r="D244" s="249">
        <v>11.48</v>
      </c>
      <c r="E244" s="250">
        <v>8.8000000000000007</v>
      </c>
      <c r="F244" s="249">
        <v>47.46</v>
      </c>
      <c r="G244" s="249">
        <v>315.45</v>
      </c>
      <c r="H244" s="249">
        <v>0.32</v>
      </c>
      <c r="I244" s="249">
        <v>1.63</v>
      </c>
      <c r="J244" s="249">
        <v>51.24</v>
      </c>
      <c r="K244" s="249">
        <v>0.67</v>
      </c>
      <c r="L244" s="249">
        <v>165.62</v>
      </c>
      <c r="M244" s="249">
        <v>299.14</v>
      </c>
      <c r="N244" s="249">
        <v>141.63999999999999</v>
      </c>
      <c r="O244" s="249">
        <v>4.32</v>
      </c>
    </row>
    <row r="245" spans="1:15" x14ac:dyDescent="0.3">
      <c r="A245" s="55" t="s">
        <v>141</v>
      </c>
      <c r="B245" s="56" t="s">
        <v>13</v>
      </c>
      <c r="C245" s="248">
        <v>200</v>
      </c>
      <c r="D245" s="249">
        <v>1.82</v>
      </c>
      <c r="E245" s="249">
        <v>1.42</v>
      </c>
      <c r="F245" s="249">
        <v>13.74</v>
      </c>
      <c r="G245" s="249">
        <v>75.650000000000006</v>
      </c>
      <c r="H245" s="249">
        <v>0.02</v>
      </c>
      <c r="I245" s="249">
        <v>0.83</v>
      </c>
      <c r="J245" s="249">
        <v>12.82</v>
      </c>
      <c r="K245" s="249">
        <v>0.06</v>
      </c>
      <c r="L245" s="249">
        <v>72.48</v>
      </c>
      <c r="M245" s="249">
        <v>58.64</v>
      </c>
      <c r="N245" s="249">
        <v>12.24</v>
      </c>
      <c r="O245" s="249">
        <v>0.91</v>
      </c>
    </row>
    <row r="246" spans="1:15" x14ac:dyDescent="0.3">
      <c r="A246" s="55" t="s">
        <v>139</v>
      </c>
      <c r="B246" s="56" t="s">
        <v>38</v>
      </c>
      <c r="C246" s="248">
        <v>100</v>
      </c>
      <c r="D246" s="250">
        <v>0.4</v>
      </c>
      <c r="E246" s="250">
        <v>0.4</v>
      </c>
      <c r="F246" s="250">
        <v>9.8000000000000007</v>
      </c>
      <c r="G246" s="248">
        <v>47</v>
      </c>
      <c r="H246" s="249">
        <v>0.03</v>
      </c>
      <c r="I246" s="248">
        <v>10</v>
      </c>
      <c r="J246" s="248">
        <v>5</v>
      </c>
      <c r="K246" s="250">
        <v>0.2</v>
      </c>
      <c r="L246" s="248">
        <v>16</v>
      </c>
      <c r="M246" s="248">
        <v>11</v>
      </c>
      <c r="N246" s="248">
        <v>9</v>
      </c>
      <c r="O246" s="250">
        <v>2.2000000000000002</v>
      </c>
    </row>
    <row r="247" spans="1:15" x14ac:dyDescent="0.3">
      <c r="A247" s="59"/>
      <c r="B247" s="56" t="s">
        <v>180</v>
      </c>
      <c r="C247" s="248">
        <v>50</v>
      </c>
      <c r="D247" s="249">
        <v>4.04</v>
      </c>
      <c r="E247" s="249">
        <v>2.42</v>
      </c>
      <c r="F247" s="249">
        <v>25.75</v>
      </c>
      <c r="G247" s="250">
        <v>143.5</v>
      </c>
      <c r="H247" s="249">
        <v>0.16</v>
      </c>
      <c r="I247" s="251"/>
      <c r="J247" s="249">
        <v>0.12</v>
      </c>
      <c r="K247" s="250">
        <v>0.2</v>
      </c>
      <c r="L247" s="249">
        <v>71.52</v>
      </c>
      <c r="M247" s="249">
        <v>88.05</v>
      </c>
      <c r="N247" s="250">
        <v>35.299999999999997</v>
      </c>
      <c r="O247" s="249">
        <v>1.52</v>
      </c>
    </row>
    <row r="248" spans="1:15" x14ac:dyDescent="0.3">
      <c r="A248" s="388" t="s">
        <v>39</v>
      </c>
      <c r="B248" s="388"/>
      <c r="C248" s="247">
        <v>610</v>
      </c>
      <c r="D248" s="249">
        <v>17.82</v>
      </c>
      <c r="E248" s="249">
        <v>20.29</v>
      </c>
      <c r="F248" s="249">
        <v>96.88</v>
      </c>
      <c r="G248" s="250">
        <v>647.70000000000005</v>
      </c>
      <c r="H248" s="249">
        <v>0.53</v>
      </c>
      <c r="I248" s="249">
        <v>12.46</v>
      </c>
      <c r="J248" s="249">
        <v>114.18</v>
      </c>
      <c r="K248" s="249">
        <v>1.23</v>
      </c>
      <c r="L248" s="249">
        <v>328.02</v>
      </c>
      <c r="M248" s="249">
        <v>459.83</v>
      </c>
      <c r="N248" s="249">
        <v>198.23</v>
      </c>
      <c r="O248" s="249">
        <v>8.98</v>
      </c>
    </row>
    <row r="249" spans="1:15" x14ac:dyDescent="0.3">
      <c r="A249" s="389" t="s">
        <v>11</v>
      </c>
      <c r="B249" s="389"/>
      <c r="C249" s="389"/>
      <c r="D249" s="389"/>
      <c r="E249" s="389"/>
      <c r="F249" s="389"/>
      <c r="G249" s="389"/>
      <c r="H249" s="389"/>
      <c r="I249" s="389"/>
      <c r="J249" s="389"/>
      <c r="K249" s="389"/>
      <c r="L249" s="389"/>
      <c r="M249" s="389"/>
      <c r="N249" s="389"/>
      <c r="O249" s="389"/>
    </row>
    <row r="250" spans="1:15" x14ac:dyDescent="0.3">
      <c r="A250" s="57" t="s">
        <v>173</v>
      </c>
      <c r="B250" s="56" t="s">
        <v>299</v>
      </c>
      <c r="C250" s="253">
        <v>120</v>
      </c>
      <c r="D250" s="255">
        <v>6.1</v>
      </c>
      <c r="E250" s="254">
        <v>5.49</v>
      </c>
      <c r="F250" s="254">
        <v>15.65</v>
      </c>
      <c r="G250" s="254">
        <v>136.66999999999999</v>
      </c>
      <c r="H250" s="254">
        <v>0.12</v>
      </c>
      <c r="I250" s="255">
        <v>19.2</v>
      </c>
      <c r="J250" s="254">
        <v>10.08</v>
      </c>
      <c r="K250" s="254">
        <v>0.94</v>
      </c>
      <c r="L250" s="254">
        <v>27.62</v>
      </c>
      <c r="M250" s="254">
        <v>111.05</v>
      </c>
      <c r="N250" s="254">
        <v>39.159999999999997</v>
      </c>
      <c r="O250" s="254">
        <v>1.21</v>
      </c>
    </row>
    <row r="251" spans="1:15" ht="33" x14ac:dyDescent="0.3">
      <c r="A251" s="57" t="s">
        <v>346</v>
      </c>
      <c r="B251" s="56" t="s">
        <v>620</v>
      </c>
      <c r="C251" s="253">
        <v>260</v>
      </c>
      <c r="D251" s="254">
        <v>2.65</v>
      </c>
      <c r="E251" s="254">
        <v>6.84</v>
      </c>
      <c r="F251" s="254">
        <v>11.97</v>
      </c>
      <c r="G251" s="254">
        <v>121.05</v>
      </c>
      <c r="H251" s="254">
        <v>0.09</v>
      </c>
      <c r="I251" s="254">
        <v>41.19</v>
      </c>
      <c r="J251" s="254">
        <v>290.32</v>
      </c>
      <c r="K251" s="255">
        <v>2.5</v>
      </c>
      <c r="L251" s="255">
        <v>53.3</v>
      </c>
      <c r="M251" s="254">
        <v>66.069999999999993</v>
      </c>
      <c r="N251" s="254">
        <v>29.15</v>
      </c>
      <c r="O251" s="254">
        <v>1.06</v>
      </c>
    </row>
    <row r="252" spans="1:15" x14ac:dyDescent="0.3">
      <c r="A252" s="57" t="s">
        <v>370</v>
      </c>
      <c r="B252" s="56" t="s">
        <v>341</v>
      </c>
      <c r="C252" s="253">
        <v>100</v>
      </c>
      <c r="D252" s="255">
        <v>14.9</v>
      </c>
      <c r="E252" s="254">
        <v>11.45</v>
      </c>
      <c r="F252" s="254">
        <v>5.54</v>
      </c>
      <c r="G252" s="254">
        <v>183.23</v>
      </c>
      <c r="H252" s="254">
        <v>0.09</v>
      </c>
      <c r="I252" s="255">
        <v>6.5</v>
      </c>
      <c r="J252" s="254">
        <v>40.32</v>
      </c>
      <c r="K252" s="254">
        <v>2.38</v>
      </c>
      <c r="L252" s="255">
        <v>14.1</v>
      </c>
      <c r="M252" s="254">
        <v>145.52000000000001</v>
      </c>
      <c r="N252" s="254">
        <v>21.84</v>
      </c>
      <c r="O252" s="254">
        <v>0.87</v>
      </c>
    </row>
    <row r="253" spans="1:15" ht="33" x14ac:dyDescent="0.3">
      <c r="A253" s="57" t="s">
        <v>371</v>
      </c>
      <c r="B253" s="56" t="s">
        <v>330</v>
      </c>
      <c r="C253" s="253">
        <v>180</v>
      </c>
      <c r="D253" s="254">
        <v>1.96</v>
      </c>
      <c r="E253" s="254">
        <v>1.41</v>
      </c>
      <c r="F253" s="254">
        <v>8.83</v>
      </c>
      <c r="G253" s="254">
        <v>57.95</v>
      </c>
      <c r="H253" s="254">
        <v>0.09</v>
      </c>
      <c r="I253" s="255">
        <v>29.4</v>
      </c>
      <c r="J253" s="254">
        <v>85.56</v>
      </c>
      <c r="K253" s="253">
        <v>1</v>
      </c>
      <c r="L253" s="254">
        <v>31.47</v>
      </c>
      <c r="M253" s="254">
        <v>49.04</v>
      </c>
      <c r="N253" s="254">
        <v>25.05</v>
      </c>
      <c r="O253" s="254">
        <v>1.1299999999999999</v>
      </c>
    </row>
    <row r="254" spans="1:15" x14ac:dyDescent="0.3">
      <c r="A254" s="55" t="s">
        <v>146</v>
      </c>
      <c r="B254" s="56" t="s">
        <v>49</v>
      </c>
      <c r="C254" s="253">
        <v>200</v>
      </c>
      <c r="D254" s="254">
        <v>0.54</v>
      </c>
      <c r="E254" s="254">
        <v>0.22</v>
      </c>
      <c r="F254" s="254">
        <v>18.71</v>
      </c>
      <c r="G254" s="254">
        <v>89.33</v>
      </c>
      <c r="H254" s="254">
        <v>0.01</v>
      </c>
      <c r="I254" s="253">
        <v>160</v>
      </c>
      <c r="J254" s="254">
        <v>130.72</v>
      </c>
      <c r="K254" s="254">
        <v>0.61</v>
      </c>
      <c r="L254" s="254">
        <v>9.93</v>
      </c>
      <c r="M254" s="254">
        <v>2.72</v>
      </c>
      <c r="N254" s="254">
        <v>2.72</v>
      </c>
      <c r="O254" s="254">
        <v>0.51</v>
      </c>
    </row>
    <row r="255" spans="1:15" x14ac:dyDescent="0.3">
      <c r="A255" s="59"/>
      <c r="B255" s="56" t="s">
        <v>180</v>
      </c>
      <c r="C255" s="253">
        <v>120</v>
      </c>
      <c r="D255" s="254">
        <v>8.0500000000000007</v>
      </c>
      <c r="E255" s="254">
        <v>5.76</v>
      </c>
      <c r="F255" s="254">
        <v>48.89</v>
      </c>
      <c r="G255" s="254">
        <v>284.62</v>
      </c>
      <c r="H255" s="254">
        <v>0.32</v>
      </c>
      <c r="I255" s="256"/>
      <c r="J255" s="255">
        <v>0.3</v>
      </c>
      <c r="K255" s="254">
        <v>0.43</v>
      </c>
      <c r="L255" s="254">
        <v>171.28</v>
      </c>
      <c r="M255" s="254">
        <v>183.32</v>
      </c>
      <c r="N255" s="254">
        <v>79.84</v>
      </c>
      <c r="O255" s="254">
        <v>3.22</v>
      </c>
    </row>
    <row r="256" spans="1:15" x14ac:dyDescent="0.3">
      <c r="A256" s="388" t="s">
        <v>41</v>
      </c>
      <c r="B256" s="388"/>
      <c r="C256" s="252">
        <v>980</v>
      </c>
      <c r="D256" s="254">
        <v>34.200000000000003</v>
      </c>
      <c r="E256" s="254">
        <v>31.17</v>
      </c>
      <c r="F256" s="254">
        <v>109.59</v>
      </c>
      <c r="G256" s="254">
        <v>872.85</v>
      </c>
      <c r="H256" s="254">
        <v>0.72</v>
      </c>
      <c r="I256" s="254">
        <v>256.29000000000002</v>
      </c>
      <c r="J256" s="255">
        <v>557.29999999999995</v>
      </c>
      <c r="K256" s="254">
        <v>7.86</v>
      </c>
      <c r="L256" s="255">
        <v>307.7</v>
      </c>
      <c r="M256" s="254">
        <v>557.72</v>
      </c>
      <c r="N256" s="254">
        <v>197.76</v>
      </c>
      <c r="O256" s="253">
        <v>8</v>
      </c>
    </row>
    <row r="257" spans="1:15" x14ac:dyDescent="0.3">
      <c r="A257" s="389" t="s">
        <v>12</v>
      </c>
      <c r="B257" s="389"/>
      <c r="C257" s="389"/>
      <c r="D257" s="389"/>
      <c r="E257" s="389"/>
      <c r="F257" s="389"/>
      <c r="G257" s="389"/>
      <c r="H257" s="389"/>
      <c r="I257" s="389"/>
      <c r="J257" s="389"/>
      <c r="K257" s="389"/>
      <c r="L257" s="389"/>
      <c r="M257" s="389"/>
      <c r="N257" s="389"/>
      <c r="O257" s="389"/>
    </row>
    <row r="258" spans="1:15" x14ac:dyDescent="0.3">
      <c r="A258" s="55" t="s">
        <v>138</v>
      </c>
      <c r="B258" s="56" t="s">
        <v>10</v>
      </c>
      <c r="C258" s="258">
        <v>200</v>
      </c>
      <c r="D258" s="259">
        <v>0.26</v>
      </c>
      <c r="E258" s="259">
        <v>0.03</v>
      </c>
      <c r="F258" s="259">
        <v>11.26</v>
      </c>
      <c r="G258" s="259">
        <v>47.79</v>
      </c>
      <c r="H258" s="261"/>
      <c r="I258" s="260">
        <v>2.9</v>
      </c>
      <c r="J258" s="260">
        <v>0.5</v>
      </c>
      <c r="K258" s="259">
        <v>0.01</v>
      </c>
      <c r="L258" s="259">
        <v>8.08</v>
      </c>
      <c r="M258" s="259">
        <v>9.7799999999999994</v>
      </c>
      <c r="N258" s="259">
        <v>5.24</v>
      </c>
      <c r="O258" s="260">
        <v>0.9</v>
      </c>
    </row>
    <row r="259" spans="1:15" x14ac:dyDescent="0.3">
      <c r="A259" s="57" t="s">
        <v>139</v>
      </c>
      <c r="B259" s="56" t="s">
        <v>44</v>
      </c>
      <c r="C259" s="258">
        <v>150</v>
      </c>
      <c r="D259" s="260">
        <v>0.6</v>
      </c>
      <c r="E259" s="259">
        <v>0.45</v>
      </c>
      <c r="F259" s="259">
        <v>15.45</v>
      </c>
      <c r="G259" s="260">
        <v>70.5</v>
      </c>
      <c r="H259" s="259">
        <v>0.03</v>
      </c>
      <c r="I259" s="260">
        <v>7.5</v>
      </c>
      <c r="J259" s="258">
        <v>3</v>
      </c>
      <c r="K259" s="260">
        <v>0.6</v>
      </c>
      <c r="L259" s="260">
        <v>28.5</v>
      </c>
      <c r="M259" s="258">
        <v>24</v>
      </c>
      <c r="N259" s="258">
        <v>18</v>
      </c>
      <c r="O259" s="259">
        <v>3.45</v>
      </c>
    </row>
    <row r="260" spans="1:15" x14ac:dyDescent="0.3">
      <c r="A260" s="60"/>
      <c r="B260" s="61" t="s">
        <v>431</v>
      </c>
      <c r="C260" s="258">
        <v>30</v>
      </c>
      <c r="D260" s="259">
        <v>1.08</v>
      </c>
      <c r="E260" s="259">
        <v>6.93</v>
      </c>
      <c r="F260" s="259">
        <v>16.86</v>
      </c>
      <c r="G260" s="259">
        <v>134.13</v>
      </c>
      <c r="H260" s="261"/>
      <c r="I260" s="261"/>
      <c r="J260" s="261"/>
      <c r="K260" s="261"/>
      <c r="L260" s="261"/>
      <c r="M260" s="261"/>
      <c r="N260" s="261"/>
      <c r="O260" s="261"/>
    </row>
    <row r="261" spans="1:15" x14ac:dyDescent="0.3">
      <c r="A261" s="388" t="s">
        <v>66</v>
      </c>
      <c r="B261" s="388"/>
      <c r="C261" s="257">
        <v>380</v>
      </c>
      <c r="D261" s="259">
        <v>1.94</v>
      </c>
      <c r="E261" s="259">
        <v>7.41</v>
      </c>
      <c r="F261" s="259">
        <v>43.57</v>
      </c>
      <c r="G261" s="259">
        <v>252.42</v>
      </c>
      <c r="H261" s="259">
        <v>0.03</v>
      </c>
      <c r="I261" s="260">
        <v>10.4</v>
      </c>
      <c r="J261" s="260">
        <v>3.5</v>
      </c>
      <c r="K261" s="259">
        <v>0.61</v>
      </c>
      <c r="L261" s="259">
        <v>36.58</v>
      </c>
      <c r="M261" s="259">
        <v>33.78</v>
      </c>
      <c r="N261" s="259">
        <v>23.24</v>
      </c>
      <c r="O261" s="259">
        <v>4.3499999999999996</v>
      </c>
    </row>
    <row r="262" spans="1:15" x14ac:dyDescent="0.3">
      <c r="A262" s="388" t="s">
        <v>42</v>
      </c>
      <c r="B262" s="388"/>
      <c r="C262" s="262">
        <v>1970</v>
      </c>
      <c r="D262" s="259">
        <v>53.96</v>
      </c>
      <c r="E262" s="259">
        <v>58.87</v>
      </c>
      <c r="F262" s="259">
        <v>250.04</v>
      </c>
      <c r="G262" s="259">
        <v>1772.97</v>
      </c>
      <c r="H262" s="259">
        <v>1.28</v>
      </c>
      <c r="I262" s="259">
        <v>279.14999999999998</v>
      </c>
      <c r="J262" s="259">
        <v>674.98</v>
      </c>
      <c r="K262" s="260">
        <v>9.6999999999999993</v>
      </c>
      <c r="L262" s="260">
        <v>672.3</v>
      </c>
      <c r="M262" s="259">
        <v>1051.33</v>
      </c>
      <c r="N262" s="259">
        <v>419.23</v>
      </c>
      <c r="O262" s="259">
        <v>21.33</v>
      </c>
    </row>
    <row r="263" spans="1:15" s="49" customFormat="1" x14ac:dyDescent="0.3">
      <c r="A263" s="50" t="s">
        <v>14</v>
      </c>
      <c r="B263" s="51" t="s">
        <v>50</v>
      </c>
      <c r="C263" s="51"/>
      <c r="D263" s="51"/>
      <c r="E263" s="51"/>
      <c r="F263" s="51"/>
      <c r="G263" s="51"/>
      <c r="H263" s="50"/>
      <c r="I263" s="50"/>
      <c r="J263" s="51"/>
      <c r="K263" s="51"/>
      <c r="L263" s="51"/>
      <c r="M263" s="51"/>
      <c r="N263" s="51"/>
      <c r="O263" s="51"/>
    </row>
    <row r="264" spans="1:15" s="49" customFormat="1" x14ac:dyDescent="0.3">
      <c r="A264" s="50" t="s">
        <v>16</v>
      </c>
      <c r="B264" s="51">
        <v>2</v>
      </c>
      <c r="C264" s="51"/>
      <c r="D264" s="51"/>
      <c r="E264" s="51"/>
      <c r="F264" s="51"/>
      <c r="G264" s="51"/>
      <c r="H264" s="50"/>
      <c r="I264" s="50"/>
      <c r="J264" s="51"/>
      <c r="K264" s="51"/>
      <c r="L264" s="51"/>
      <c r="M264" s="51"/>
      <c r="N264" s="51"/>
      <c r="O264" s="51"/>
    </row>
    <row r="265" spans="1:15" x14ac:dyDescent="0.3">
      <c r="A265" s="391" t="s">
        <v>17</v>
      </c>
      <c r="B265" s="391" t="s">
        <v>18</v>
      </c>
      <c r="C265" s="391" t="s">
        <v>19</v>
      </c>
      <c r="D265" s="390" t="s">
        <v>20</v>
      </c>
      <c r="E265" s="390"/>
      <c r="F265" s="390"/>
      <c r="G265" s="391" t="s">
        <v>21</v>
      </c>
      <c r="H265" s="390" t="s">
        <v>22</v>
      </c>
      <c r="I265" s="390"/>
      <c r="J265" s="390"/>
      <c r="K265" s="390"/>
      <c r="L265" s="390" t="s">
        <v>23</v>
      </c>
      <c r="M265" s="390"/>
      <c r="N265" s="390"/>
      <c r="O265" s="390"/>
    </row>
    <row r="266" spans="1:15" x14ac:dyDescent="0.3">
      <c r="A266" s="392"/>
      <c r="B266" s="393"/>
      <c r="C266" s="392"/>
      <c r="D266" s="52" t="s">
        <v>24</v>
      </c>
      <c r="E266" s="52" t="s">
        <v>25</v>
      </c>
      <c r="F266" s="52" t="s">
        <v>26</v>
      </c>
      <c r="G266" s="392"/>
      <c r="H266" s="52" t="s">
        <v>27</v>
      </c>
      <c r="I266" s="52" t="s">
        <v>28</v>
      </c>
      <c r="J266" s="52" t="s">
        <v>29</v>
      </c>
      <c r="K266" s="52" t="s">
        <v>30</v>
      </c>
      <c r="L266" s="52" t="s">
        <v>31</v>
      </c>
      <c r="M266" s="52" t="s">
        <v>32</v>
      </c>
      <c r="N266" s="52" t="s">
        <v>33</v>
      </c>
      <c r="O266" s="52" t="s">
        <v>34</v>
      </c>
    </row>
    <row r="267" spans="1:15" x14ac:dyDescent="0.3">
      <c r="A267" s="54">
        <v>1</v>
      </c>
      <c r="B267" s="54">
        <v>2</v>
      </c>
      <c r="C267" s="54">
        <v>3</v>
      </c>
      <c r="D267" s="54">
        <v>4</v>
      </c>
      <c r="E267" s="54">
        <v>5</v>
      </c>
      <c r="F267" s="54">
        <v>6</v>
      </c>
      <c r="G267" s="54">
        <v>7</v>
      </c>
      <c r="H267" s="54">
        <v>8</v>
      </c>
      <c r="I267" s="54">
        <v>9</v>
      </c>
      <c r="J267" s="54">
        <v>10</v>
      </c>
      <c r="K267" s="54">
        <v>11</v>
      </c>
      <c r="L267" s="54">
        <v>12</v>
      </c>
      <c r="M267" s="54">
        <v>13</v>
      </c>
      <c r="N267" s="54">
        <v>14</v>
      </c>
      <c r="O267" s="54">
        <v>15</v>
      </c>
    </row>
    <row r="268" spans="1:15" x14ac:dyDescent="0.3">
      <c r="A268" s="389" t="s">
        <v>35</v>
      </c>
      <c r="B268" s="389"/>
      <c r="C268" s="389"/>
      <c r="D268" s="389"/>
      <c r="E268" s="389"/>
      <c r="F268" s="389"/>
      <c r="G268" s="389"/>
      <c r="H268" s="389"/>
      <c r="I268" s="389"/>
      <c r="J268" s="389"/>
      <c r="K268" s="389"/>
      <c r="L268" s="389"/>
      <c r="M268" s="389"/>
      <c r="N268" s="389"/>
      <c r="O268" s="389"/>
    </row>
    <row r="269" spans="1:15" x14ac:dyDescent="0.3">
      <c r="A269" s="55" t="s">
        <v>348</v>
      </c>
      <c r="B269" s="56" t="s">
        <v>334</v>
      </c>
      <c r="C269" s="264">
        <v>100</v>
      </c>
      <c r="D269" s="266">
        <v>1.3</v>
      </c>
      <c r="E269" s="266">
        <v>0.1</v>
      </c>
      <c r="F269" s="266">
        <v>4.9000000000000004</v>
      </c>
      <c r="G269" s="264">
        <v>26</v>
      </c>
      <c r="H269" s="265">
        <v>0.08</v>
      </c>
      <c r="I269" s="264">
        <v>200</v>
      </c>
      <c r="J269" s="264">
        <v>250</v>
      </c>
      <c r="K269" s="266">
        <v>0.7</v>
      </c>
      <c r="L269" s="264">
        <v>8</v>
      </c>
      <c r="M269" s="264">
        <v>16</v>
      </c>
      <c r="N269" s="264">
        <v>7</v>
      </c>
      <c r="O269" s="266">
        <v>0.5</v>
      </c>
    </row>
    <row r="270" spans="1:15" x14ac:dyDescent="0.3">
      <c r="A270" s="55" t="s">
        <v>361</v>
      </c>
      <c r="B270" s="56" t="s">
        <v>253</v>
      </c>
      <c r="C270" s="264">
        <v>100</v>
      </c>
      <c r="D270" s="265">
        <v>20.99</v>
      </c>
      <c r="E270" s="265">
        <v>8.69</v>
      </c>
      <c r="F270" s="265">
        <v>10.84</v>
      </c>
      <c r="G270" s="265">
        <v>207.67</v>
      </c>
      <c r="H270" s="265">
        <v>0.35</v>
      </c>
      <c r="I270" s="265">
        <v>37.950000000000003</v>
      </c>
      <c r="J270" s="264">
        <v>9457</v>
      </c>
      <c r="K270" s="266">
        <v>1.1000000000000001</v>
      </c>
      <c r="L270" s="265">
        <v>12.39</v>
      </c>
      <c r="M270" s="265">
        <v>368.78</v>
      </c>
      <c r="N270" s="265">
        <v>22.83</v>
      </c>
      <c r="O270" s="265">
        <v>7.97</v>
      </c>
    </row>
    <row r="271" spans="1:15" x14ac:dyDescent="0.3">
      <c r="A271" s="57" t="s">
        <v>372</v>
      </c>
      <c r="B271" s="56" t="s">
        <v>307</v>
      </c>
      <c r="C271" s="264">
        <v>180</v>
      </c>
      <c r="D271" s="266">
        <v>3.6</v>
      </c>
      <c r="E271" s="265">
        <v>6.55</v>
      </c>
      <c r="F271" s="265">
        <v>21.11</v>
      </c>
      <c r="G271" s="265">
        <v>159.16999999999999</v>
      </c>
      <c r="H271" s="265">
        <v>0.16</v>
      </c>
      <c r="I271" s="266">
        <v>48.5</v>
      </c>
      <c r="J271" s="265">
        <v>868.02</v>
      </c>
      <c r="K271" s="266">
        <v>3.1</v>
      </c>
      <c r="L271" s="265">
        <v>53.96</v>
      </c>
      <c r="M271" s="266">
        <v>102.9</v>
      </c>
      <c r="N271" s="265">
        <v>49.67</v>
      </c>
      <c r="O271" s="265">
        <v>1.67</v>
      </c>
    </row>
    <row r="272" spans="1:15" x14ac:dyDescent="0.3">
      <c r="A272" s="55" t="s">
        <v>143</v>
      </c>
      <c r="B272" s="56" t="s">
        <v>231</v>
      </c>
      <c r="C272" s="264">
        <v>200</v>
      </c>
      <c r="D272" s="266">
        <v>0.2</v>
      </c>
      <c r="E272" s="265">
        <v>0.02</v>
      </c>
      <c r="F272" s="265">
        <v>11.05</v>
      </c>
      <c r="G272" s="265">
        <v>45.41</v>
      </c>
      <c r="H272" s="267"/>
      <c r="I272" s="266">
        <v>0.1</v>
      </c>
      <c r="J272" s="266">
        <v>0.5</v>
      </c>
      <c r="K272" s="267"/>
      <c r="L272" s="265">
        <v>5.28</v>
      </c>
      <c r="M272" s="265">
        <v>8.24</v>
      </c>
      <c r="N272" s="266">
        <v>4.4000000000000004</v>
      </c>
      <c r="O272" s="265">
        <v>0.85</v>
      </c>
    </row>
    <row r="273" spans="1:15" x14ac:dyDescent="0.3">
      <c r="A273" s="59"/>
      <c r="B273" s="56" t="s">
        <v>180</v>
      </c>
      <c r="C273" s="264">
        <v>60</v>
      </c>
      <c r="D273" s="265">
        <v>4.76</v>
      </c>
      <c r="E273" s="265">
        <v>2.99</v>
      </c>
      <c r="F273" s="265">
        <v>29.79</v>
      </c>
      <c r="G273" s="265">
        <v>167.92</v>
      </c>
      <c r="H273" s="265">
        <v>0.19</v>
      </c>
      <c r="I273" s="267"/>
      <c r="J273" s="265">
        <v>0.15</v>
      </c>
      <c r="K273" s="265">
        <v>0.25</v>
      </c>
      <c r="L273" s="265">
        <v>91.38</v>
      </c>
      <c r="M273" s="265">
        <v>107.07</v>
      </c>
      <c r="N273" s="265">
        <v>43.04</v>
      </c>
      <c r="O273" s="265">
        <v>1.85</v>
      </c>
    </row>
    <row r="274" spans="1:15" x14ac:dyDescent="0.3">
      <c r="A274" s="388" t="s">
        <v>39</v>
      </c>
      <c r="B274" s="388"/>
      <c r="C274" s="263">
        <v>640</v>
      </c>
      <c r="D274" s="265">
        <v>30.85</v>
      </c>
      <c r="E274" s="265">
        <v>18.350000000000001</v>
      </c>
      <c r="F274" s="265">
        <v>77.69</v>
      </c>
      <c r="G274" s="265">
        <v>606.16999999999996</v>
      </c>
      <c r="H274" s="265">
        <v>0.78</v>
      </c>
      <c r="I274" s="265">
        <v>286.55</v>
      </c>
      <c r="J274" s="265">
        <v>10575.67</v>
      </c>
      <c r="K274" s="265">
        <v>5.15</v>
      </c>
      <c r="L274" s="265">
        <v>171.01</v>
      </c>
      <c r="M274" s="265">
        <v>602.99</v>
      </c>
      <c r="N274" s="265">
        <v>126.94</v>
      </c>
      <c r="O274" s="265">
        <v>12.84</v>
      </c>
    </row>
    <row r="275" spans="1:15" x14ac:dyDescent="0.3">
      <c r="A275" s="389" t="s">
        <v>11</v>
      </c>
      <c r="B275" s="389"/>
      <c r="C275" s="389"/>
      <c r="D275" s="389"/>
      <c r="E275" s="389"/>
      <c r="F275" s="389"/>
      <c r="G275" s="389"/>
      <c r="H275" s="389"/>
      <c r="I275" s="389"/>
      <c r="J275" s="389"/>
      <c r="K275" s="389"/>
      <c r="L275" s="389"/>
      <c r="M275" s="389"/>
      <c r="N275" s="389"/>
      <c r="O275" s="389"/>
    </row>
    <row r="276" spans="1:15" x14ac:dyDescent="0.3">
      <c r="A276" s="55" t="s">
        <v>373</v>
      </c>
      <c r="B276" s="56" t="s">
        <v>342</v>
      </c>
      <c r="C276" s="269">
        <v>100</v>
      </c>
      <c r="D276" s="270">
        <v>1.71</v>
      </c>
      <c r="E276" s="270">
        <v>5.18</v>
      </c>
      <c r="F276" s="270">
        <v>4.83</v>
      </c>
      <c r="G276" s="270">
        <v>73.09</v>
      </c>
      <c r="H276" s="270">
        <v>0.03</v>
      </c>
      <c r="I276" s="271">
        <v>40.1</v>
      </c>
      <c r="J276" s="270">
        <v>202.64</v>
      </c>
      <c r="K276" s="270">
        <v>2.33</v>
      </c>
      <c r="L276" s="270">
        <v>46.04</v>
      </c>
      <c r="M276" s="270">
        <v>33.11</v>
      </c>
      <c r="N276" s="270">
        <v>17.95</v>
      </c>
      <c r="O276" s="270">
        <v>0.61</v>
      </c>
    </row>
    <row r="277" spans="1:15" x14ac:dyDescent="0.3">
      <c r="A277" s="57" t="s">
        <v>374</v>
      </c>
      <c r="B277" s="56" t="s">
        <v>615</v>
      </c>
      <c r="C277" s="269">
        <v>260</v>
      </c>
      <c r="D277" s="270">
        <v>2.06</v>
      </c>
      <c r="E277" s="270">
        <v>3.83</v>
      </c>
      <c r="F277" s="270">
        <v>13.68</v>
      </c>
      <c r="G277" s="270">
        <v>98.27</v>
      </c>
      <c r="H277" s="271">
        <v>0.1</v>
      </c>
      <c r="I277" s="270">
        <v>16.440000000000001</v>
      </c>
      <c r="J277" s="270">
        <v>212.83</v>
      </c>
      <c r="K277" s="270">
        <v>1.06</v>
      </c>
      <c r="L277" s="270">
        <v>25.38</v>
      </c>
      <c r="M277" s="270">
        <v>62.13</v>
      </c>
      <c r="N277" s="270">
        <v>24.43</v>
      </c>
      <c r="O277" s="271">
        <v>0.9</v>
      </c>
    </row>
    <row r="278" spans="1:15" ht="33" x14ac:dyDescent="0.3">
      <c r="A278" s="57" t="s">
        <v>347</v>
      </c>
      <c r="B278" s="56" t="s">
        <v>631</v>
      </c>
      <c r="C278" s="269">
        <v>130</v>
      </c>
      <c r="D278" s="270">
        <v>23.63</v>
      </c>
      <c r="E278" s="271">
        <v>10.299999999999999</v>
      </c>
      <c r="F278" s="271">
        <v>13.54</v>
      </c>
      <c r="G278" s="270">
        <v>244.16</v>
      </c>
      <c r="H278" s="270">
        <v>0.26</v>
      </c>
      <c r="I278" s="270">
        <v>9.07</v>
      </c>
      <c r="J278" s="271">
        <v>362.98999999999995</v>
      </c>
      <c r="K278" s="270">
        <v>3.1999999999999997</v>
      </c>
      <c r="L278" s="269">
        <v>38.82</v>
      </c>
      <c r="M278" s="270">
        <v>253.19</v>
      </c>
      <c r="N278" s="270">
        <v>49.790000000000006</v>
      </c>
      <c r="O278" s="271">
        <v>1.1599999999999999</v>
      </c>
    </row>
    <row r="279" spans="1:15" x14ac:dyDescent="0.3">
      <c r="A279" s="55" t="s">
        <v>150</v>
      </c>
      <c r="B279" s="56" t="s">
        <v>129</v>
      </c>
      <c r="C279" s="269">
        <v>180</v>
      </c>
      <c r="D279" s="270">
        <v>3.94</v>
      </c>
      <c r="E279" s="270">
        <v>5.67</v>
      </c>
      <c r="F279" s="270">
        <v>26.52</v>
      </c>
      <c r="G279" s="270">
        <v>173.36</v>
      </c>
      <c r="H279" s="271">
        <v>0.2</v>
      </c>
      <c r="I279" s="270">
        <v>31.16</v>
      </c>
      <c r="J279" s="270">
        <v>37.78</v>
      </c>
      <c r="K279" s="270">
        <v>0.24</v>
      </c>
      <c r="L279" s="270">
        <v>52.28</v>
      </c>
      <c r="M279" s="271">
        <v>116.7</v>
      </c>
      <c r="N279" s="270">
        <v>39.479999999999997</v>
      </c>
      <c r="O279" s="270">
        <v>1.44</v>
      </c>
    </row>
    <row r="280" spans="1:15" x14ac:dyDescent="0.3">
      <c r="A280" s="57" t="s">
        <v>145</v>
      </c>
      <c r="B280" s="56" t="s">
        <v>331</v>
      </c>
      <c r="C280" s="269">
        <v>200</v>
      </c>
      <c r="D280" s="270">
        <v>0.28000000000000003</v>
      </c>
      <c r="E280" s="270">
        <v>0.14000000000000001</v>
      </c>
      <c r="F280" s="270">
        <v>15.05</v>
      </c>
      <c r="G280" s="270">
        <v>64.239999999999995</v>
      </c>
      <c r="H280" s="270">
        <v>0.02</v>
      </c>
      <c r="I280" s="271">
        <v>14.5</v>
      </c>
      <c r="J280" s="270">
        <v>2.85</v>
      </c>
      <c r="K280" s="270">
        <v>0.09</v>
      </c>
      <c r="L280" s="270">
        <v>11.13</v>
      </c>
      <c r="M280" s="270">
        <v>7.35</v>
      </c>
      <c r="N280" s="270">
        <v>4.8499999999999996</v>
      </c>
      <c r="O280" s="270">
        <v>0.64</v>
      </c>
    </row>
    <row r="281" spans="1:15" x14ac:dyDescent="0.3">
      <c r="A281" s="59"/>
      <c r="B281" s="56" t="s">
        <v>180</v>
      </c>
      <c r="C281" s="269">
        <v>90</v>
      </c>
      <c r="D281" s="271">
        <v>6.1</v>
      </c>
      <c r="E281" s="270">
        <v>3.98</v>
      </c>
      <c r="F281" s="270">
        <v>37.81</v>
      </c>
      <c r="G281" s="270">
        <v>215.17</v>
      </c>
      <c r="H281" s="270">
        <v>0.24</v>
      </c>
      <c r="I281" s="272"/>
      <c r="J281" s="271">
        <v>0.2</v>
      </c>
      <c r="K281" s="270">
        <v>0.32</v>
      </c>
      <c r="L281" s="270">
        <v>120.78</v>
      </c>
      <c r="M281" s="270">
        <v>137.61000000000001</v>
      </c>
      <c r="N281" s="271">
        <v>56.7</v>
      </c>
      <c r="O281" s="271">
        <v>2.4</v>
      </c>
    </row>
    <row r="282" spans="1:15" x14ac:dyDescent="0.3">
      <c r="A282" s="388" t="s">
        <v>41</v>
      </c>
      <c r="B282" s="388"/>
      <c r="C282" s="268">
        <v>960</v>
      </c>
      <c r="D282" s="270">
        <v>37.72</v>
      </c>
      <c r="E282" s="270">
        <v>29.1</v>
      </c>
      <c r="F282" s="270">
        <v>111.43</v>
      </c>
      <c r="G282" s="270">
        <v>868.29</v>
      </c>
      <c r="H282" s="270">
        <v>0.85</v>
      </c>
      <c r="I282" s="270">
        <v>111.27</v>
      </c>
      <c r="J282" s="270">
        <v>819.29</v>
      </c>
      <c r="K282" s="270">
        <v>7.24</v>
      </c>
      <c r="L282" s="270">
        <v>294.43</v>
      </c>
      <c r="M282" s="270">
        <v>610.09</v>
      </c>
      <c r="N282" s="271">
        <v>193.2</v>
      </c>
      <c r="O282" s="270">
        <v>7.15</v>
      </c>
    </row>
    <row r="283" spans="1:15" x14ac:dyDescent="0.3">
      <c r="A283" s="389" t="s">
        <v>12</v>
      </c>
      <c r="B283" s="389"/>
      <c r="C283" s="389"/>
      <c r="D283" s="389"/>
      <c r="E283" s="389"/>
      <c r="F283" s="389"/>
      <c r="G283" s="389"/>
      <c r="H283" s="389"/>
      <c r="I283" s="389"/>
      <c r="J283" s="389"/>
      <c r="K283" s="389"/>
      <c r="L283" s="389"/>
      <c r="M283" s="389"/>
      <c r="N283" s="389"/>
      <c r="O283" s="389"/>
    </row>
    <row r="284" spans="1:15" x14ac:dyDescent="0.3">
      <c r="A284" s="57"/>
      <c r="B284" s="56" t="s">
        <v>130</v>
      </c>
      <c r="C284" s="274">
        <v>200</v>
      </c>
      <c r="D284" s="276">
        <v>5.8</v>
      </c>
      <c r="E284" s="274">
        <v>5</v>
      </c>
      <c r="F284" s="274">
        <v>8</v>
      </c>
      <c r="G284" s="274">
        <v>106</v>
      </c>
      <c r="H284" s="275">
        <v>0.08</v>
      </c>
      <c r="I284" s="276">
        <v>1.4</v>
      </c>
      <c r="J284" s="274">
        <v>40</v>
      </c>
      <c r="K284" s="277"/>
      <c r="L284" s="274">
        <v>240</v>
      </c>
      <c r="M284" s="274">
        <v>180</v>
      </c>
      <c r="N284" s="274">
        <v>28</v>
      </c>
      <c r="O284" s="276">
        <v>0.2</v>
      </c>
    </row>
    <row r="285" spans="1:15" x14ac:dyDescent="0.3">
      <c r="A285" s="57" t="s">
        <v>139</v>
      </c>
      <c r="B285" s="56" t="s">
        <v>69</v>
      </c>
      <c r="C285" s="274">
        <v>150</v>
      </c>
      <c r="D285" s="275">
        <v>2.25</v>
      </c>
      <c r="E285" s="275">
        <v>0.75</v>
      </c>
      <c r="F285" s="276">
        <v>31.5</v>
      </c>
      <c r="G285" s="274">
        <v>144</v>
      </c>
      <c r="H285" s="275">
        <v>0.06</v>
      </c>
      <c r="I285" s="274">
        <v>15</v>
      </c>
      <c r="J285" s="274">
        <v>30</v>
      </c>
      <c r="K285" s="276">
        <v>0.6</v>
      </c>
      <c r="L285" s="274">
        <v>12</v>
      </c>
      <c r="M285" s="274">
        <v>42</v>
      </c>
      <c r="N285" s="274">
        <v>63</v>
      </c>
      <c r="O285" s="276">
        <v>0.9</v>
      </c>
    </row>
    <row r="286" spans="1:15" x14ac:dyDescent="0.3">
      <c r="A286" s="60"/>
      <c r="B286" s="61" t="s">
        <v>432</v>
      </c>
      <c r="C286" s="274">
        <v>30</v>
      </c>
      <c r="D286" s="276">
        <v>1.5</v>
      </c>
      <c r="E286" s="276">
        <v>5.4</v>
      </c>
      <c r="F286" s="276">
        <v>18.600000000000001</v>
      </c>
      <c r="G286" s="274">
        <v>132</v>
      </c>
      <c r="H286" s="277"/>
      <c r="I286" s="277"/>
      <c r="J286" s="277"/>
      <c r="K286" s="277"/>
      <c r="L286" s="277"/>
      <c r="M286" s="277"/>
      <c r="N286" s="277"/>
      <c r="O286" s="277"/>
    </row>
    <row r="287" spans="1:15" x14ac:dyDescent="0.3">
      <c r="A287" s="388" t="s">
        <v>66</v>
      </c>
      <c r="B287" s="388"/>
      <c r="C287" s="273">
        <v>380</v>
      </c>
      <c r="D287" s="275">
        <v>9.5500000000000007</v>
      </c>
      <c r="E287" s="275">
        <v>11.15</v>
      </c>
      <c r="F287" s="275">
        <v>58.1</v>
      </c>
      <c r="G287" s="274">
        <v>382</v>
      </c>
      <c r="H287" s="275">
        <v>0.14000000000000001</v>
      </c>
      <c r="I287" s="276">
        <v>16.399999999999999</v>
      </c>
      <c r="J287" s="274">
        <v>70</v>
      </c>
      <c r="K287" s="276">
        <v>0.6</v>
      </c>
      <c r="L287" s="274">
        <v>252</v>
      </c>
      <c r="M287" s="274">
        <v>222</v>
      </c>
      <c r="N287" s="274">
        <v>91</v>
      </c>
      <c r="O287" s="276">
        <v>1.1000000000000001</v>
      </c>
    </row>
    <row r="288" spans="1:15" x14ac:dyDescent="0.3">
      <c r="A288" s="388" t="s">
        <v>42</v>
      </c>
      <c r="B288" s="388"/>
      <c r="C288" s="278">
        <v>1980</v>
      </c>
      <c r="D288" s="275">
        <v>78.12</v>
      </c>
      <c r="E288" s="275">
        <v>58.6</v>
      </c>
      <c r="F288" s="275">
        <v>247.22</v>
      </c>
      <c r="G288" s="275">
        <v>1856.46</v>
      </c>
      <c r="H288" s="275">
        <v>1.77</v>
      </c>
      <c r="I288" s="275">
        <v>414.22</v>
      </c>
      <c r="J288" s="275">
        <v>11464.96</v>
      </c>
      <c r="K288" s="275">
        <v>12.99</v>
      </c>
      <c r="L288" s="275">
        <v>717.44</v>
      </c>
      <c r="M288" s="275">
        <v>1435.08</v>
      </c>
      <c r="N288" s="275">
        <v>411.14</v>
      </c>
      <c r="O288" s="275">
        <v>21.09</v>
      </c>
    </row>
    <row r="289" spans="1:15" s="49" customFormat="1" x14ac:dyDescent="0.3">
      <c r="A289" s="50" t="s">
        <v>14</v>
      </c>
      <c r="B289" s="51" t="s">
        <v>325</v>
      </c>
      <c r="C289" s="51"/>
      <c r="D289" s="51"/>
      <c r="E289" s="51"/>
      <c r="F289" s="51"/>
      <c r="G289" s="51"/>
      <c r="H289" s="50"/>
      <c r="I289" s="50"/>
      <c r="J289" s="51"/>
      <c r="K289" s="51"/>
      <c r="L289" s="51"/>
      <c r="M289" s="51"/>
      <c r="N289" s="51"/>
      <c r="O289" s="51"/>
    </row>
    <row r="290" spans="1:15" s="49" customFormat="1" x14ac:dyDescent="0.3">
      <c r="A290" s="50" t="s">
        <v>16</v>
      </c>
      <c r="B290" s="51">
        <v>2</v>
      </c>
      <c r="C290" s="51"/>
      <c r="D290" s="51"/>
      <c r="E290" s="51"/>
      <c r="F290" s="51"/>
      <c r="G290" s="51"/>
      <c r="H290" s="50"/>
      <c r="I290" s="50"/>
      <c r="J290" s="51"/>
      <c r="K290" s="51"/>
      <c r="L290" s="51"/>
      <c r="M290" s="51"/>
      <c r="N290" s="51"/>
      <c r="O290" s="51"/>
    </row>
    <row r="291" spans="1:15" x14ac:dyDescent="0.3">
      <c r="A291" s="391" t="s">
        <v>17</v>
      </c>
      <c r="B291" s="391" t="s">
        <v>18</v>
      </c>
      <c r="C291" s="391" t="s">
        <v>19</v>
      </c>
      <c r="D291" s="390" t="s">
        <v>20</v>
      </c>
      <c r="E291" s="390"/>
      <c r="F291" s="390"/>
      <c r="G291" s="391" t="s">
        <v>21</v>
      </c>
      <c r="H291" s="390" t="s">
        <v>22</v>
      </c>
      <c r="I291" s="390"/>
      <c r="J291" s="390"/>
      <c r="K291" s="390"/>
      <c r="L291" s="390" t="s">
        <v>23</v>
      </c>
      <c r="M291" s="390"/>
      <c r="N291" s="390"/>
      <c r="O291" s="390"/>
    </row>
    <row r="292" spans="1:15" x14ac:dyDescent="0.3">
      <c r="A292" s="392"/>
      <c r="B292" s="393"/>
      <c r="C292" s="392"/>
      <c r="D292" s="52" t="s">
        <v>24</v>
      </c>
      <c r="E292" s="52" t="s">
        <v>25</v>
      </c>
      <c r="F292" s="52" t="s">
        <v>26</v>
      </c>
      <c r="G292" s="392"/>
      <c r="H292" s="52" t="s">
        <v>27</v>
      </c>
      <c r="I292" s="52" t="s">
        <v>28</v>
      </c>
      <c r="J292" s="52" t="s">
        <v>29</v>
      </c>
      <c r="K292" s="52" t="s">
        <v>30</v>
      </c>
      <c r="L292" s="52" t="s">
        <v>31</v>
      </c>
      <c r="M292" s="52" t="s">
        <v>32</v>
      </c>
      <c r="N292" s="52" t="s">
        <v>33</v>
      </c>
      <c r="O292" s="52" t="s">
        <v>34</v>
      </c>
    </row>
    <row r="293" spans="1:15" x14ac:dyDescent="0.3">
      <c r="A293" s="54">
        <v>1</v>
      </c>
      <c r="B293" s="54">
        <v>2</v>
      </c>
      <c r="C293" s="54">
        <v>3</v>
      </c>
      <c r="D293" s="54">
        <v>4</v>
      </c>
      <c r="E293" s="54">
        <v>5</v>
      </c>
      <c r="F293" s="54">
        <v>6</v>
      </c>
      <c r="G293" s="54">
        <v>7</v>
      </c>
      <c r="H293" s="54">
        <v>8</v>
      </c>
      <c r="I293" s="54">
        <v>9</v>
      </c>
      <c r="J293" s="54">
        <v>10</v>
      </c>
      <c r="K293" s="54">
        <v>11</v>
      </c>
      <c r="L293" s="54">
        <v>12</v>
      </c>
      <c r="M293" s="54">
        <v>13</v>
      </c>
      <c r="N293" s="54">
        <v>14</v>
      </c>
      <c r="O293" s="54">
        <v>15</v>
      </c>
    </row>
    <row r="294" spans="1:15" x14ac:dyDescent="0.3">
      <c r="A294" s="389" t="s">
        <v>35</v>
      </c>
      <c r="B294" s="389"/>
      <c r="C294" s="389"/>
      <c r="D294" s="389"/>
      <c r="E294" s="389"/>
      <c r="F294" s="389"/>
      <c r="G294" s="389"/>
      <c r="H294" s="389"/>
      <c r="I294" s="389"/>
      <c r="J294" s="389"/>
      <c r="K294" s="389"/>
      <c r="L294" s="389"/>
      <c r="M294" s="389"/>
      <c r="N294" s="389"/>
      <c r="O294" s="389"/>
    </row>
    <row r="295" spans="1:15" ht="33" x14ac:dyDescent="0.3">
      <c r="A295" s="57" t="s">
        <v>355</v>
      </c>
      <c r="B295" s="56" t="s">
        <v>632</v>
      </c>
      <c r="C295" s="280">
        <v>190</v>
      </c>
      <c r="D295" s="281">
        <v>23.88</v>
      </c>
      <c r="E295" s="281">
        <v>16.940000000000001</v>
      </c>
      <c r="F295" s="281">
        <v>29.77</v>
      </c>
      <c r="G295" s="281">
        <v>376.26</v>
      </c>
      <c r="H295" s="281">
        <v>0.09</v>
      </c>
      <c r="I295" s="282">
        <v>0.92999999999999994</v>
      </c>
      <c r="J295" s="282">
        <v>105.6</v>
      </c>
      <c r="K295" s="281">
        <v>0.37</v>
      </c>
      <c r="L295" s="281">
        <v>233.01000000000002</v>
      </c>
      <c r="M295" s="282">
        <v>313.36</v>
      </c>
      <c r="N295" s="281">
        <v>39.39</v>
      </c>
      <c r="O295" s="281">
        <v>0.66</v>
      </c>
    </row>
    <row r="296" spans="1:15" x14ac:dyDescent="0.3">
      <c r="A296" s="57" t="s">
        <v>143</v>
      </c>
      <c r="B296" s="56" t="s">
        <v>46</v>
      </c>
      <c r="C296" s="280">
        <v>200</v>
      </c>
      <c r="D296" s="282">
        <v>0.3</v>
      </c>
      <c r="E296" s="281">
        <v>0.06</v>
      </c>
      <c r="F296" s="282">
        <v>12.5</v>
      </c>
      <c r="G296" s="281">
        <v>53.93</v>
      </c>
      <c r="H296" s="283"/>
      <c r="I296" s="282">
        <v>30.1</v>
      </c>
      <c r="J296" s="281">
        <v>25.01</v>
      </c>
      <c r="K296" s="281">
        <v>0.11</v>
      </c>
      <c r="L296" s="281">
        <v>7.08</v>
      </c>
      <c r="M296" s="281">
        <v>8.75</v>
      </c>
      <c r="N296" s="281">
        <v>4.91</v>
      </c>
      <c r="O296" s="281">
        <v>0.94</v>
      </c>
    </row>
    <row r="297" spans="1:15" x14ac:dyDescent="0.3">
      <c r="A297" s="59"/>
      <c r="B297" s="56" t="s">
        <v>180</v>
      </c>
      <c r="C297" s="280">
        <v>60</v>
      </c>
      <c r="D297" s="281">
        <v>4.76</v>
      </c>
      <c r="E297" s="281">
        <v>2.99</v>
      </c>
      <c r="F297" s="281">
        <v>29.79</v>
      </c>
      <c r="G297" s="281">
        <v>167.92</v>
      </c>
      <c r="H297" s="281">
        <v>0.19</v>
      </c>
      <c r="I297" s="283"/>
      <c r="J297" s="281">
        <v>0.15</v>
      </c>
      <c r="K297" s="281">
        <v>0.25</v>
      </c>
      <c r="L297" s="281">
        <v>91.38</v>
      </c>
      <c r="M297" s="281">
        <v>107.07</v>
      </c>
      <c r="N297" s="281">
        <v>43.04</v>
      </c>
      <c r="O297" s="281">
        <v>1.85</v>
      </c>
    </row>
    <row r="298" spans="1:15" x14ac:dyDescent="0.3">
      <c r="A298" s="55" t="s">
        <v>139</v>
      </c>
      <c r="B298" s="56" t="s">
        <v>326</v>
      </c>
      <c r="C298" s="280">
        <v>100</v>
      </c>
      <c r="D298" s="282">
        <v>0.8</v>
      </c>
      <c r="E298" s="282">
        <v>0.2</v>
      </c>
      <c r="F298" s="282">
        <v>7.5</v>
      </c>
      <c r="G298" s="280">
        <v>38</v>
      </c>
      <c r="H298" s="281">
        <v>0.06</v>
      </c>
      <c r="I298" s="280">
        <v>38</v>
      </c>
      <c r="J298" s="280">
        <v>10</v>
      </c>
      <c r="K298" s="282">
        <v>0.2</v>
      </c>
      <c r="L298" s="280">
        <v>35</v>
      </c>
      <c r="M298" s="280">
        <v>17</v>
      </c>
      <c r="N298" s="280">
        <v>11</v>
      </c>
      <c r="O298" s="282">
        <v>0.1</v>
      </c>
    </row>
    <row r="299" spans="1:15" x14ac:dyDescent="0.3">
      <c r="A299" s="388" t="s">
        <v>39</v>
      </c>
      <c r="B299" s="388"/>
      <c r="C299" s="279">
        <v>550</v>
      </c>
      <c r="D299" s="281">
        <v>29.74</v>
      </c>
      <c r="E299" s="281">
        <v>20.190000000000001</v>
      </c>
      <c r="F299" s="281">
        <v>79.56</v>
      </c>
      <c r="G299" s="281">
        <v>636.11</v>
      </c>
      <c r="H299" s="281">
        <v>0.34</v>
      </c>
      <c r="I299" s="281">
        <v>69.03</v>
      </c>
      <c r="J299" s="281">
        <v>140.76</v>
      </c>
      <c r="K299" s="281">
        <v>0.93</v>
      </c>
      <c r="L299" s="281">
        <v>366.47</v>
      </c>
      <c r="M299" s="281">
        <v>446.18</v>
      </c>
      <c r="N299" s="281">
        <v>98.34</v>
      </c>
      <c r="O299" s="281">
        <v>3.55</v>
      </c>
    </row>
    <row r="300" spans="1:15" x14ac:dyDescent="0.3">
      <c r="A300" s="389" t="s">
        <v>11</v>
      </c>
      <c r="B300" s="389"/>
      <c r="C300" s="389"/>
      <c r="D300" s="389"/>
      <c r="E300" s="389"/>
      <c r="F300" s="389"/>
      <c r="G300" s="389"/>
      <c r="H300" s="389"/>
      <c r="I300" s="389"/>
      <c r="J300" s="389"/>
      <c r="K300" s="389"/>
      <c r="L300" s="389"/>
      <c r="M300" s="389"/>
      <c r="N300" s="389"/>
      <c r="O300" s="389"/>
    </row>
    <row r="301" spans="1:15" x14ac:dyDescent="0.3">
      <c r="A301" s="57" t="s">
        <v>375</v>
      </c>
      <c r="B301" s="56" t="s">
        <v>343</v>
      </c>
      <c r="C301" s="285">
        <v>100</v>
      </c>
      <c r="D301" s="286">
        <v>1.1499999999999999</v>
      </c>
      <c r="E301" s="287">
        <v>5.2</v>
      </c>
      <c r="F301" s="286">
        <v>12.32</v>
      </c>
      <c r="G301" s="286">
        <v>101.51</v>
      </c>
      <c r="H301" s="286">
        <v>0.02</v>
      </c>
      <c r="I301" s="287">
        <v>10.199999999999999</v>
      </c>
      <c r="J301" s="286">
        <v>3.09</v>
      </c>
      <c r="K301" s="286">
        <v>2.34</v>
      </c>
      <c r="L301" s="286">
        <v>30.48</v>
      </c>
      <c r="M301" s="286">
        <v>32.76</v>
      </c>
      <c r="N301" s="286">
        <v>17.89</v>
      </c>
      <c r="O301" s="286">
        <v>1.72</v>
      </c>
    </row>
    <row r="302" spans="1:15" x14ac:dyDescent="0.3">
      <c r="A302" s="57" t="s">
        <v>123</v>
      </c>
      <c r="B302" s="56" t="s">
        <v>618</v>
      </c>
      <c r="C302" s="285">
        <v>260</v>
      </c>
      <c r="D302" s="286">
        <v>1.95</v>
      </c>
      <c r="E302" s="286">
        <v>4.6399999999999997</v>
      </c>
      <c r="F302" s="286">
        <v>11.05</v>
      </c>
      <c r="G302" s="286">
        <v>94.43</v>
      </c>
      <c r="H302" s="286">
        <v>0.08</v>
      </c>
      <c r="I302" s="286">
        <v>20.55</v>
      </c>
      <c r="J302" s="287">
        <v>214.6</v>
      </c>
      <c r="K302" s="286">
        <v>1.26</v>
      </c>
      <c r="L302" s="285">
        <v>36</v>
      </c>
      <c r="M302" s="286">
        <v>55.11</v>
      </c>
      <c r="N302" s="287">
        <v>21.3</v>
      </c>
      <c r="O302" s="286">
        <v>0.79</v>
      </c>
    </row>
    <row r="303" spans="1:15" x14ac:dyDescent="0.3">
      <c r="A303" s="57" t="s">
        <v>352</v>
      </c>
      <c r="B303" s="56" t="s">
        <v>208</v>
      </c>
      <c r="C303" s="285">
        <v>100</v>
      </c>
      <c r="D303" s="286">
        <v>12.91</v>
      </c>
      <c r="E303" s="286">
        <v>10.65</v>
      </c>
      <c r="F303" s="286">
        <v>2.66</v>
      </c>
      <c r="G303" s="286">
        <v>161.16999999999999</v>
      </c>
      <c r="H303" s="286">
        <v>0.11</v>
      </c>
      <c r="I303" s="285">
        <v>12</v>
      </c>
      <c r="J303" s="286">
        <v>178.52</v>
      </c>
      <c r="K303" s="286">
        <v>3.39</v>
      </c>
      <c r="L303" s="286">
        <v>16.649999999999999</v>
      </c>
      <c r="M303" s="286">
        <v>145.85</v>
      </c>
      <c r="N303" s="286">
        <v>30.33</v>
      </c>
      <c r="O303" s="286">
        <v>1.83</v>
      </c>
    </row>
    <row r="304" spans="1:15" x14ac:dyDescent="0.3">
      <c r="A304" s="55" t="s">
        <v>140</v>
      </c>
      <c r="B304" s="56" t="s">
        <v>40</v>
      </c>
      <c r="C304" s="285">
        <v>180</v>
      </c>
      <c r="D304" s="286">
        <v>8.36</v>
      </c>
      <c r="E304" s="287">
        <v>5.8</v>
      </c>
      <c r="F304" s="286">
        <v>37.75</v>
      </c>
      <c r="G304" s="286">
        <v>236.33</v>
      </c>
      <c r="H304" s="286">
        <v>0.28000000000000003</v>
      </c>
      <c r="I304" s="288"/>
      <c r="J304" s="286">
        <v>23.82</v>
      </c>
      <c r="K304" s="286">
        <v>0.57999999999999996</v>
      </c>
      <c r="L304" s="286">
        <v>15.14</v>
      </c>
      <c r="M304" s="286">
        <v>198.33</v>
      </c>
      <c r="N304" s="286">
        <v>132.07</v>
      </c>
      <c r="O304" s="286">
        <v>4.4400000000000004</v>
      </c>
    </row>
    <row r="305" spans="1:15" x14ac:dyDescent="0.3">
      <c r="A305" s="55" t="s">
        <v>145</v>
      </c>
      <c r="B305" s="56" t="s">
        <v>68</v>
      </c>
      <c r="C305" s="285">
        <v>200</v>
      </c>
      <c r="D305" s="286">
        <v>0.14000000000000001</v>
      </c>
      <c r="E305" s="287">
        <v>0.1</v>
      </c>
      <c r="F305" s="286">
        <v>12.62</v>
      </c>
      <c r="G305" s="286">
        <v>53.09</v>
      </c>
      <c r="H305" s="288"/>
      <c r="I305" s="285">
        <v>3</v>
      </c>
      <c r="J305" s="287">
        <v>1.6</v>
      </c>
      <c r="K305" s="287">
        <v>0.2</v>
      </c>
      <c r="L305" s="286">
        <v>5.33</v>
      </c>
      <c r="M305" s="287">
        <v>3.2</v>
      </c>
      <c r="N305" s="287">
        <v>1.4</v>
      </c>
      <c r="O305" s="286">
        <v>0.11</v>
      </c>
    </row>
    <row r="306" spans="1:15" x14ac:dyDescent="0.3">
      <c r="A306" s="59"/>
      <c r="B306" s="56" t="s">
        <v>180</v>
      </c>
      <c r="C306" s="285">
        <v>90</v>
      </c>
      <c r="D306" s="287">
        <v>6.1</v>
      </c>
      <c r="E306" s="286">
        <v>3.98</v>
      </c>
      <c r="F306" s="286">
        <v>37.81</v>
      </c>
      <c r="G306" s="286">
        <v>215.17</v>
      </c>
      <c r="H306" s="286">
        <v>0.24</v>
      </c>
      <c r="I306" s="288"/>
      <c r="J306" s="287">
        <v>0.2</v>
      </c>
      <c r="K306" s="286">
        <v>0.32</v>
      </c>
      <c r="L306" s="286">
        <v>120.78</v>
      </c>
      <c r="M306" s="286">
        <v>137.61000000000001</v>
      </c>
      <c r="N306" s="287">
        <v>56.7</v>
      </c>
      <c r="O306" s="287">
        <v>2.4</v>
      </c>
    </row>
    <row r="307" spans="1:15" x14ac:dyDescent="0.3">
      <c r="A307" s="388" t="s">
        <v>41</v>
      </c>
      <c r="B307" s="388"/>
      <c r="C307" s="284">
        <v>930</v>
      </c>
      <c r="D307" s="286">
        <v>30.61</v>
      </c>
      <c r="E307" s="286">
        <v>30.37</v>
      </c>
      <c r="F307" s="286">
        <v>114.21</v>
      </c>
      <c r="G307" s="287">
        <v>861.7</v>
      </c>
      <c r="H307" s="286">
        <v>0.73</v>
      </c>
      <c r="I307" s="286">
        <v>45.75</v>
      </c>
      <c r="J307" s="286">
        <v>421.83</v>
      </c>
      <c r="K307" s="286">
        <v>8.09</v>
      </c>
      <c r="L307" s="286">
        <v>224.38</v>
      </c>
      <c r="M307" s="286">
        <v>572.86</v>
      </c>
      <c r="N307" s="286">
        <v>259.69</v>
      </c>
      <c r="O307" s="286">
        <v>11.29</v>
      </c>
    </row>
    <row r="308" spans="1:15" x14ac:dyDescent="0.3">
      <c r="A308" s="389" t="s">
        <v>12</v>
      </c>
      <c r="B308" s="389"/>
      <c r="C308" s="389"/>
      <c r="D308" s="389"/>
      <c r="E308" s="389"/>
      <c r="F308" s="389"/>
      <c r="G308" s="389"/>
      <c r="H308" s="389"/>
      <c r="I308" s="389"/>
      <c r="J308" s="389"/>
      <c r="K308" s="389"/>
      <c r="L308" s="389"/>
      <c r="M308" s="389"/>
      <c r="N308" s="389"/>
      <c r="O308" s="389"/>
    </row>
    <row r="309" spans="1:15" x14ac:dyDescent="0.3">
      <c r="A309" s="55" t="s">
        <v>138</v>
      </c>
      <c r="B309" s="56" t="s">
        <v>10</v>
      </c>
      <c r="C309" s="290">
        <v>200</v>
      </c>
      <c r="D309" s="291">
        <v>0.26</v>
      </c>
      <c r="E309" s="291">
        <v>0.03</v>
      </c>
      <c r="F309" s="291">
        <v>11.26</v>
      </c>
      <c r="G309" s="291">
        <v>47.79</v>
      </c>
      <c r="H309" s="293"/>
      <c r="I309" s="292">
        <v>2.9</v>
      </c>
      <c r="J309" s="292">
        <v>0.5</v>
      </c>
      <c r="K309" s="291">
        <v>0.01</v>
      </c>
      <c r="L309" s="291">
        <v>8.08</v>
      </c>
      <c r="M309" s="291">
        <v>9.7799999999999994</v>
      </c>
      <c r="N309" s="291">
        <v>5.24</v>
      </c>
      <c r="O309" s="292">
        <v>0.9</v>
      </c>
    </row>
    <row r="310" spans="1:15" x14ac:dyDescent="0.3">
      <c r="A310" s="57" t="s">
        <v>139</v>
      </c>
      <c r="B310" s="56" t="s">
        <v>38</v>
      </c>
      <c r="C310" s="290">
        <v>150</v>
      </c>
      <c r="D310" s="292">
        <v>0.6</v>
      </c>
      <c r="E310" s="292">
        <v>0.6</v>
      </c>
      <c r="F310" s="292">
        <v>14.7</v>
      </c>
      <c r="G310" s="292">
        <v>70.5</v>
      </c>
      <c r="H310" s="291">
        <v>0.05</v>
      </c>
      <c r="I310" s="290">
        <v>15</v>
      </c>
      <c r="J310" s="292">
        <v>7.5</v>
      </c>
      <c r="K310" s="292">
        <v>0.3</v>
      </c>
      <c r="L310" s="290">
        <v>24</v>
      </c>
      <c r="M310" s="292">
        <v>16.5</v>
      </c>
      <c r="N310" s="292">
        <v>13.5</v>
      </c>
      <c r="O310" s="292">
        <v>3.3</v>
      </c>
    </row>
    <row r="311" spans="1:15" x14ac:dyDescent="0.3">
      <c r="A311" s="60"/>
      <c r="B311" s="61" t="s">
        <v>429</v>
      </c>
      <c r="C311" s="290">
        <v>30</v>
      </c>
      <c r="D311" s="291">
        <v>4.53</v>
      </c>
      <c r="E311" s="291">
        <v>1.74</v>
      </c>
      <c r="F311" s="291">
        <v>5.73</v>
      </c>
      <c r="G311" s="291">
        <v>56.28</v>
      </c>
      <c r="H311" s="291">
        <v>0.05</v>
      </c>
      <c r="I311" s="291">
        <v>0.44</v>
      </c>
      <c r="J311" s="291">
        <v>2.2799999999999998</v>
      </c>
      <c r="K311" s="291">
        <v>0.89</v>
      </c>
      <c r="L311" s="291">
        <v>15.02</v>
      </c>
      <c r="M311" s="292">
        <v>26.7</v>
      </c>
      <c r="N311" s="291">
        <v>16.850000000000001</v>
      </c>
      <c r="O311" s="291">
        <v>0.59</v>
      </c>
    </row>
    <row r="312" spans="1:15" x14ac:dyDescent="0.3">
      <c r="A312" s="388" t="s">
        <v>66</v>
      </c>
      <c r="B312" s="388"/>
      <c r="C312" s="289">
        <v>380</v>
      </c>
      <c r="D312" s="291">
        <v>5.39</v>
      </c>
      <c r="E312" s="291">
        <v>2.37</v>
      </c>
      <c r="F312" s="291">
        <v>31.69</v>
      </c>
      <c r="G312" s="291">
        <v>174.57</v>
      </c>
      <c r="H312" s="292">
        <v>0.1</v>
      </c>
      <c r="I312" s="291">
        <v>18.34</v>
      </c>
      <c r="J312" s="291">
        <v>10.28</v>
      </c>
      <c r="K312" s="292">
        <v>1.2</v>
      </c>
      <c r="L312" s="292">
        <v>47.1</v>
      </c>
      <c r="M312" s="291">
        <v>52.98</v>
      </c>
      <c r="N312" s="291">
        <v>35.590000000000003</v>
      </c>
      <c r="O312" s="291">
        <v>4.79</v>
      </c>
    </row>
    <row r="313" spans="1:15" x14ac:dyDescent="0.3">
      <c r="A313" s="388" t="s">
        <v>42</v>
      </c>
      <c r="B313" s="388"/>
      <c r="C313" s="294">
        <v>1860</v>
      </c>
      <c r="D313" s="291">
        <v>65.739999999999995</v>
      </c>
      <c r="E313" s="291">
        <v>52.93</v>
      </c>
      <c r="F313" s="291">
        <v>225.46</v>
      </c>
      <c r="G313" s="291">
        <v>1672.38</v>
      </c>
      <c r="H313" s="291">
        <v>1.17</v>
      </c>
      <c r="I313" s="291">
        <v>133.12</v>
      </c>
      <c r="J313" s="291">
        <v>572.87</v>
      </c>
      <c r="K313" s="291">
        <v>10.220000000000001</v>
      </c>
      <c r="L313" s="291">
        <v>637.95000000000005</v>
      </c>
      <c r="M313" s="291">
        <v>1072.02</v>
      </c>
      <c r="N313" s="291">
        <v>393.62</v>
      </c>
      <c r="O313" s="291">
        <v>19.63</v>
      </c>
    </row>
  </sheetData>
  <mergeCells count="173">
    <mergeCell ref="A2:O2"/>
    <mergeCell ref="H3:I3"/>
    <mergeCell ref="J3:O3"/>
    <mergeCell ref="H4:I4"/>
    <mergeCell ref="B291:B292"/>
    <mergeCell ref="C291:C292"/>
    <mergeCell ref="D291:F291"/>
    <mergeCell ref="G291:G292"/>
    <mergeCell ref="H291:K291"/>
    <mergeCell ref="D214:F214"/>
    <mergeCell ref="G214:G215"/>
    <mergeCell ref="H214:K214"/>
    <mergeCell ref="A184:B184"/>
    <mergeCell ref="A185:B185"/>
    <mergeCell ref="A145:B145"/>
    <mergeCell ref="A146:O146"/>
    <mergeCell ref="L135:O135"/>
    <mergeCell ref="A138:O138"/>
    <mergeCell ref="A135:A136"/>
    <mergeCell ref="B135:B136"/>
    <mergeCell ref="C135:C136"/>
    <mergeCell ref="D135:F135"/>
    <mergeCell ref="G135:G136"/>
    <mergeCell ref="A80:B80"/>
    <mergeCell ref="A283:O283"/>
    <mergeCell ref="A287:B287"/>
    <mergeCell ref="A288:B288"/>
    <mergeCell ref="J4:O4"/>
    <mergeCell ref="A312:B312"/>
    <mergeCell ref="A313:B313"/>
    <mergeCell ref="A307:B307"/>
    <mergeCell ref="A308:O308"/>
    <mergeCell ref="A299:B299"/>
    <mergeCell ref="A300:O300"/>
    <mergeCell ref="L291:O291"/>
    <mergeCell ref="A294:O294"/>
    <mergeCell ref="A291:A292"/>
    <mergeCell ref="A230:B230"/>
    <mergeCell ref="A231:O231"/>
    <mergeCell ref="A222:B222"/>
    <mergeCell ref="A223:O223"/>
    <mergeCell ref="L214:O214"/>
    <mergeCell ref="A217:O217"/>
    <mergeCell ref="A214:A215"/>
    <mergeCell ref="B214:B215"/>
    <mergeCell ref="C214:C215"/>
    <mergeCell ref="A81:B81"/>
    <mergeCell ref="A50:B50"/>
    <mergeCell ref="A282:B282"/>
    <mergeCell ref="A274:B274"/>
    <mergeCell ref="A275:O275"/>
    <mergeCell ref="L265:O265"/>
    <mergeCell ref="A268:O268"/>
    <mergeCell ref="A265:A266"/>
    <mergeCell ref="B265:B266"/>
    <mergeCell ref="C265:C266"/>
    <mergeCell ref="D265:F265"/>
    <mergeCell ref="G265:G266"/>
    <mergeCell ref="H265:K265"/>
    <mergeCell ref="A210:B210"/>
    <mergeCell ref="A211:B211"/>
    <mergeCell ref="A205:B205"/>
    <mergeCell ref="A206:O206"/>
    <mergeCell ref="A235:B235"/>
    <mergeCell ref="A236:B236"/>
    <mergeCell ref="A261:B261"/>
    <mergeCell ref="A262:B262"/>
    <mergeCell ref="A256:B256"/>
    <mergeCell ref="A257:O257"/>
    <mergeCell ref="A248:B248"/>
    <mergeCell ref="A249:O249"/>
    <mergeCell ref="L239:O239"/>
    <mergeCell ref="A242:O242"/>
    <mergeCell ref="A239:A240"/>
    <mergeCell ref="B239:B240"/>
    <mergeCell ref="C239:C240"/>
    <mergeCell ref="D239:F239"/>
    <mergeCell ref="G239:G240"/>
    <mergeCell ref="H239:K239"/>
    <mergeCell ref="A197:B197"/>
    <mergeCell ref="A198:O198"/>
    <mergeCell ref="L188:O188"/>
    <mergeCell ref="A191:O191"/>
    <mergeCell ref="A188:A189"/>
    <mergeCell ref="B188:B189"/>
    <mergeCell ref="C188:C189"/>
    <mergeCell ref="D188:F188"/>
    <mergeCell ref="G188:G189"/>
    <mergeCell ref="H188:K188"/>
    <mergeCell ref="H135:K135"/>
    <mergeCell ref="A131:B131"/>
    <mergeCell ref="A132:B132"/>
    <mergeCell ref="A153:B153"/>
    <mergeCell ref="A154:O154"/>
    <mergeCell ref="A158:B158"/>
    <mergeCell ref="A159:B159"/>
    <mergeCell ref="A179:B179"/>
    <mergeCell ref="A180:O180"/>
    <mergeCell ref="A172:B172"/>
    <mergeCell ref="A173:O173"/>
    <mergeCell ref="L162:O162"/>
    <mergeCell ref="A165:O165"/>
    <mergeCell ref="A162:A163"/>
    <mergeCell ref="B162:B163"/>
    <mergeCell ref="C162:C163"/>
    <mergeCell ref="D162:F162"/>
    <mergeCell ref="G162:G163"/>
    <mergeCell ref="H162:K162"/>
    <mergeCell ref="A105:B105"/>
    <mergeCell ref="A106:B106"/>
    <mergeCell ref="A126:B126"/>
    <mergeCell ref="A127:O127"/>
    <mergeCell ref="A118:B118"/>
    <mergeCell ref="A119:O119"/>
    <mergeCell ref="L109:O109"/>
    <mergeCell ref="A112:O112"/>
    <mergeCell ref="A109:A110"/>
    <mergeCell ref="B109:B110"/>
    <mergeCell ref="C109:C110"/>
    <mergeCell ref="D109:F109"/>
    <mergeCell ref="G109:G110"/>
    <mergeCell ref="H109:K109"/>
    <mergeCell ref="A100:B100"/>
    <mergeCell ref="A101:O101"/>
    <mergeCell ref="A92:B92"/>
    <mergeCell ref="A93:O93"/>
    <mergeCell ref="A87:O87"/>
    <mergeCell ref="A84:A85"/>
    <mergeCell ref="B84:B85"/>
    <mergeCell ref="C84:C85"/>
    <mergeCell ref="D84:F84"/>
    <mergeCell ref="G84:G85"/>
    <mergeCell ref="H84:K84"/>
    <mergeCell ref="L84:O84"/>
    <mergeCell ref="A75:B75"/>
    <mergeCell ref="A76:O76"/>
    <mergeCell ref="A68:B68"/>
    <mergeCell ref="A69:O69"/>
    <mergeCell ref="L59:O59"/>
    <mergeCell ref="A62:O62"/>
    <mergeCell ref="A59:A60"/>
    <mergeCell ref="B59:B60"/>
    <mergeCell ref="C59:C60"/>
    <mergeCell ref="D59:F59"/>
    <mergeCell ref="G59:G60"/>
    <mergeCell ref="H59:K59"/>
    <mergeCell ref="A25:O25"/>
    <mergeCell ref="A29:B29"/>
    <mergeCell ref="A30:B30"/>
    <mergeCell ref="A55:B55"/>
    <mergeCell ref="A56:B56"/>
    <mergeCell ref="A42:B42"/>
    <mergeCell ref="A43:O43"/>
    <mergeCell ref="L33:O33"/>
    <mergeCell ref="A36:O36"/>
    <mergeCell ref="A33:A34"/>
    <mergeCell ref="B33:B34"/>
    <mergeCell ref="C33:C34"/>
    <mergeCell ref="D33:F33"/>
    <mergeCell ref="G33:G34"/>
    <mergeCell ref="H33:K33"/>
    <mergeCell ref="A51:O51"/>
    <mergeCell ref="A24:B24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1" manualBreakCount="11">
    <brk id="30" max="16383" man="1"/>
    <brk id="56" max="16383" man="1"/>
    <brk id="81" max="16383" man="1"/>
    <brk id="106" max="16383" man="1"/>
    <brk id="132" max="16383" man="1"/>
    <brk id="159" max="16383" man="1"/>
    <brk id="185" max="16383" man="1"/>
    <brk id="211" max="16383" man="1"/>
    <brk id="236" max="16383" man="1"/>
    <brk id="262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60" zoomScaleNormal="100" workbookViewId="0">
      <selection activeCell="N16" sqref="N16"/>
    </sheetView>
  </sheetViews>
  <sheetFormatPr defaultRowHeight="16.5" x14ac:dyDescent="0.3"/>
  <cols>
    <col min="1" max="1" width="38.140625" style="53" customWidth="1"/>
    <col min="2" max="2" width="9.140625" style="53" hidden="1" customWidth="1"/>
    <col min="3" max="16384" width="9.140625" style="53"/>
  </cols>
  <sheetData>
    <row r="1" spans="1:24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7"/>
      <c r="R1" s="48"/>
      <c r="S1" s="48"/>
      <c r="T1" s="48"/>
      <c r="V1" s="48"/>
      <c r="W1" s="48"/>
      <c r="X1" s="47" t="s">
        <v>58</v>
      </c>
    </row>
    <row r="2" spans="1:24" ht="16.5" customHeight="1" x14ac:dyDescent="0.3">
      <c r="A2" s="398" t="s">
        <v>645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</row>
    <row r="3" spans="1:24" x14ac:dyDescent="0.3">
      <c r="A3" s="398"/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</row>
    <row r="4" spans="1:24" ht="13.9" customHeight="1" x14ac:dyDescent="0.3">
      <c r="A4" s="399"/>
      <c r="B4" s="399"/>
      <c r="C4" s="399" t="s">
        <v>19</v>
      </c>
      <c r="D4" s="399" t="s">
        <v>20</v>
      </c>
      <c r="E4" s="399"/>
      <c r="F4" s="399"/>
      <c r="G4" s="399"/>
      <c r="H4" s="399" t="s">
        <v>21</v>
      </c>
      <c r="I4" s="399" t="s">
        <v>382</v>
      </c>
      <c r="J4" s="399" t="s">
        <v>22</v>
      </c>
      <c r="K4" s="399"/>
      <c r="L4" s="399"/>
      <c r="M4" s="399"/>
      <c r="N4" s="399"/>
      <c r="O4" s="399"/>
      <c r="P4" s="399" t="s">
        <v>23</v>
      </c>
      <c r="Q4" s="399"/>
      <c r="R4" s="399"/>
      <c r="S4" s="399"/>
      <c r="T4" s="399"/>
      <c r="U4" s="399"/>
      <c r="V4" s="399"/>
      <c r="W4" s="399"/>
      <c r="X4" s="399" t="s">
        <v>383</v>
      </c>
    </row>
    <row r="5" spans="1:24" x14ac:dyDescent="0.3">
      <c r="A5" s="399"/>
      <c r="B5" s="399"/>
      <c r="C5" s="399"/>
      <c r="D5" s="66" t="s">
        <v>380</v>
      </c>
      <c r="E5" s="66" t="s">
        <v>381</v>
      </c>
      <c r="F5" s="66" t="s">
        <v>25</v>
      </c>
      <c r="G5" s="66" t="s">
        <v>26</v>
      </c>
      <c r="H5" s="399"/>
      <c r="I5" s="399"/>
      <c r="J5" s="66" t="s">
        <v>27</v>
      </c>
      <c r="K5" s="66" t="s">
        <v>385</v>
      </c>
      <c r="L5" s="66" t="s">
        <v>28</v>
      </c>
      <c r="M5" s="66" t="s">
        <v>29</v>
      </c>
      <c r="N5" s="66" t="s">
        <v>386</v>
      </c>
      <c r="O5" s="66" t="s">
        <v>30</v>
      </c>
      <c r="P5" s="66" t="s">
        <v>31</v>
      </c>
      <c r="Q5" s="66" t="s">
        <v>32</v>
      </c>
      <c r="R5" s="66" t="s">
        <v>33</v>
      </c>
      <c r="S5" s="66" t="s">
        <v>34</v>
      </c>
      <c r="T5" s="66" t="s">
        <v>387</v>
      </c>
      <c r="U5" s="66" t="s">
        <v>388</v>
      </c>
      <c r="V5" s="66" t="s">
        <v>389</v>
      </c>
      <c r="W5" s="66" t="s">
        <v>390</v>
      </c>
      <c r="X5" s="399"/>
    </row>
    <row r="6" spans="1:24" x14ac:dyDescent="0.3">
      <c r="A6" s="406" t="s">
        <v>376</v>
      </c>
      <c r="B6" s="406"/>
      <c r="C6" s="296">
        <v>619</v>
      </c>
      <c r="D6" s="295">
        <v>24.71</v>
      </c>
      <c r="E6" s="67">
        <v>16.079999999999998</v>
      </c>
      <c r="F6" s="311">
        <v>19.77</v>
      </c>
      <c r="G6" s="311">
        <v>82.44</v>
      </c>
      <c r="H6" s="311">
        <v>616.66999999999996</v>
      </c>
      <c r="I6" s="67">
        <v>156.66999999999999</v>
      </c>
      <c r="J6" s="320">
        <v>0.47</v>
      </c>
      <c r="K6" s="67">
        <v>0.72</v>
      </c>
      <c r="L6" s="328">
        <v>96.37</v>
      </c>
      <c r="M6" s="329">
        <v>1226.69</v>
      </c>
      <c r="N6" s="68">
        <v>0.75</v>
      </c>
      <c r="O6" s="339">
        <v>1.91</v>
      </c>
      <c r="P6" s="339">
        <v>323.35000000000002</v>
      </c>
      <c r="Q6" s="339">
        <v>471.72</v>
      </c>
      <c r="R6" s="339">
        <v>132.11000000000001</v>
      </c>
      <c r="S6" s="339">
        <v>6.98</v>
      </c>
      <c r="T6" s="67">
        <v>369.89</v>
      </c>
      <c r="U6" s="67">
        <v>18.489999999999998</v>
      </c>
      <c r="V6" s="67">
        <v>14.96</v>
      </c>
      <c r="W6" s="67">
        <v>0.3</v>
      </c>
      <c r="X6" s="67">
        <v>0.13</v>
      </c>
    </row>
    <row r="7" spans="1:24" x14ac:dyDescent="0.3">
      <c r="A7" s="406" t="s">
        <v>52</v>
      </c>
      <c r="B7" s="406"/>
      <c r="C7" s="297"/>
      <c r="D7" s="298">
        <v>27</v>
      </c>
      <c r="E7" s="70">
        <f>E6/D6</f>
        <v>0.65074868474301895</v>
      </c>
      <c r="F7" s="312">
        <v>21</v>
      </c>
      <c r="G7" s="312">
        <v>22</v>
      </c>
      <c r="H7" s="312">
        <v>23</v>
      </c>
      <c r="I7" s="70">
        <f>I6/$I$17</f>
        <v>0.52223333333333333</v>
      </c>
      <c r="J7" s="321">
        <v>34</v>
      </c>
      <c r="K7" s="70">
        <f>K6/$K$17</f>
        <v>0.44999999999999996</v>
      </c>
      <c r="L7" s="330">
        <v>138</v>
      </c>
      <c r="M7" s="330">
        <v>136</v>
      </c>
      <c r="N7" s="70">
        <f>N6/$N$17</f>
        <v>7.4999999999999997E-2</v>
      </c>
      <c r="O7" s="340">
        <v>13</v>
      </c>
      <c r="P7" s="340">
        <v>27</v>
      </c>
      <c r="Q7" s="340">
        <v>39</v>
      </c>
      <c r="R7" s="340">
        <v>44</v>
      </c>
      <c r="S7" s="340">
        <v>39</v>
      </c>
      <c r="T7" s="70">
        <f>T6/$T$17</f>
        <v>0.30824166666666664</v>
      </c>
      <c r="U7" s="70">
        <f>U6/$U$17</f>
        <v>0.18489999999999998</v>
      </c>
      <c r="V7" s="70">
        <f>V6/$V$17</f>
        <v>0.29920000000000002</v>
      </c>
      <c r="W7" s="70">
        <f>W6/$W$17</f>
        <v>7.4999999999999997E-2</v>
      </c>
      <c r="X7" s="70">
        <f>X6/$X$17</f>
        <v>6.5000000000000002E-2</v>
      </c>
    </row>
    <row r="8" spans="1:24" x14ac:dyDescent="0.3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5"/>
    </row>
    <row r="9" spans="1:24" x14ac:dyDescent="0.3">
      <c r="A9" s="406" t="s">
        <v>377</v>
      </c>
      <c r="B9" s="406"/>
      <c r="C9" s="300">
        <v>940</v>
      </c>
      <c r="D9" s="299">
        <v>35.33</v>
      </c>
      <c r="E9" s="67">
        <v>23.26</v>
      </c>
      <c r="F9" s="313">
        <v>29.6</v>
      </c>
      <c r="G9" s="313">
        <v>113.64</v>
      </c>
      <c r="H9" s="313">
        <v>871.25</v>
      </c>
      <c r="I9" s="67">
        <v>45.67</v>
      </c>
      <c r="J9" s="322">
        <v>0.8</v>
      </c>
      <c r="K9" s="67">
        <v>0.74</v>
      </c>
      <c r="L9" s="331">
        <v>102.1</v>
      </c>
      <c r="M9" s="332">
        <v>1445.34</v>
      </c>
      <c r="N9" s="68">
        <v>2.48</v>
      </c>
      <c r="O9" s="341">
        <v>7.66</v>
      </c>
      <c r="P9" s="341">
        <v>250.21</v>
      </c>
      <c r="Q9" s="341">
        <v>610.89</v>
      </c>
      <c r="R9" s="341">
        <v>211.84</v>
      </c>
      <c r="S9" s="341">
        <v>8.93</v>
      </c>
      <c r="T9" s="67">
        <v>634.24</v>
      </c>
      <c r="U9" s="67">
        <v>28.48</v>
      </c>
      <c r="V9" s="67">
        <v>22.11</v>
      </c>
      <c r="W9" s="67">
        <v>0.2</v>
      </c>
      <c r="X9" s="67">
        <v>0.56000000000000005</v>
      </c>
    </row>
    <row r="10" spans="1:24" x14ac:dyDescent="0.3">
      <c r="A10" s="406" t="s">
        <v>52</v>
      </c>
      <c r="B10" s="406"/>
      <c r="C10" s="301"/>
      <c r="D10" s="302">
        <v>39</v>
      </c>
      <c r="E10" s="70">
        <f>E9/D9</f>
        <v>0.65836399660345324</v>
      </c>
      <c r="F10" s="314">
        <v>32</v>
      </c>
      <c r="G10" s="314">
        <v>30</v>
      </c>
      <c r="H10" s="314">
        <v>32</v>
      </c>
      <c r="I10" s="70">
        <f>I9/$I$17</f>
        <v>0.15223333333333333</v>
      </c>
      <c r="J10" s="323">
        <v>57</v>
      </c>
      <c r="K10" s="70">
        <f>K9/$I$17</f>
        <v>2.4666666666666665E-3</v>
      </c>
      <c r="L10" s="333">
        <v>146</v>
      </c>
      <c r="M10" s="333">
        <v>161</v>
      </c>
      <c r="N10" s="70">
        <f>N9/$N$17</f>
        <v>0.248</v>
      </c>
      <c r="O10" s="342">
        <v>51</v>
      </c>
      <c r="P10" s="342">
        <v>21</v>
      </c>
      <c r="Q10" s="342">
        <v>51</v>
      </c>
      <c r="R10" s="342">
        <v>71</v>
      </c>
      <c r="S10" s="342">
        <v>50</v>
      </c>
      <c r="T10" s="70">
        <f>T9/$T$17</f>
        <v>0.5285333333333333</v>
      </c>
      <c r="U10" s="70">
        <f>U9/$U$17</f>
        <v>0.2848</v>
      </c>
      <c r="V10" s="70">
        <f>V9/$V$17</f>
        <v>0.44219999999999998</v>
      </c>
      <c r="W10" s="70">
        <f>W9/$W$17</f>
        <v>0.05</v>
      </c>
      <c r="X10" s="70">
        <f>X9/$X$17</f>
        <v>0.28000000000000003</v>
      </c>
    </row>
    <row r="11" spans="1:24" x14ac:dyDescent="0.3">
      <c r="A11" s="403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5"/>
    </row>
    <row r="12" spans="1:24" x14ac:dyDescent="0.3">
      <c r="A12" s="406" t="s">
        <v>378</v>
      </c>
      <c r="B12" s="406"/>
      <c r="C12" s="304">
        <v>380</v>
      </c>
      <c r="D12" s="303">
        <v>6.37</v>
      </c>
      <c r="E12" s="67">
        <v>2.4700000000000002</v>
      </c>
      <c r="F12" s="315">
        <v>7.75</v>
      </c>
      <c r="G12" s="315">
        <v>40.93</v>
      </c>
      <c r="H12" s="315">
        <v>264.82</v>
      </c>
      <c r="I12" s="67">
        <v>4</v>
      </c>
      <c r="J12" s="324">
        <v>0.09</v>
      </c>
      <c r="K12" s="67">
        <v>0.21</v>
      </c>
      <c r="L12" s="334">
        <v>19.760000000000002</v>
      </c>
      <c r="M12" s="334">
        <v>21.14</v>
      </c>
      <c r="N12" s="67">
        <v>0</v>
      </c>
      <c r="O12" s="343">
        <v>0.75</v>
      </c>
      <c r="P12" s="343">
        <v>155.86000000000001</v>
      </c>
      <c r="Q12" s="343">
        <v>129.03</v>
      </c>
      <c r="R12" s="343">
        <v>45.71</v>
      </c>
      <c r="S12" s="343">
        <v>3.44</v>
      </c>
      <c r="T12" s="67">
        <v>265.37</v>
      </c>
      <c r="U12" s="67">
        <v>2.0099999999999998</v>
      </c>
      <c r="V12" s="67">
        <v>0.59</v>
      </c>
      <c r="W12" s="67">
        <v>0</v>
      </c>
      <c r="X12" s="67">
        <v>0.01</v>
      </c>
    </row>
    <row r="13" spans="1:24" x14ac:dyDescent="0.3">
      <c r="A13" s="406" t="s">
        <v>52</v>
      </c>
      <c r="B13" s="406"/>
      <c r="C13" s="305"/>
      <c r="D13" s="306">
        <v>7</v>
      </c>
      <c r="E13" s="70">
        <f>E12/D12</f>
        <v>0.38775510204081637</v>
      </c>
      <c r="F13" s="316">
        <v>8</v>
      </c>
      <c r="G13" s="316">
        <v>11</v>
      </c>
      <c r="H13" s="316">
        <v>10</v>
      </c>
      <c r="I13" s="70">
        <f>I12/$I$17</f>
        <v>1.3333333333333334E-2</v>
      </c>
      <c r="J13" s="325">
        <v>6</v>
      </c>
      <c r="K13" s="70">
        <f>K12/$K$17</f>
        <v>0.13124999999999998</v>
      </c>
      <c r="L13" s="335">
        <v>28</v>
      </c>
      <c r="M13" s="335">
        <v>2</v>
      </c>
      <c r="N13" s="70">
        <f>N12/$N$17</f>
        <v>0</v>
      </c>
      <c r="O13" s="344">
        <v>5</v>
      </c>
      <c r="P13" s="344">
        <v>13</v>
      </c>
      <c r="Q13" s="344">
        <v>11</v>
      </c>
      <c r="R13" s="344">
        <v>15</v>
      </c>
      <c r="S13" s="344">
        <v>19</v>
      </c>
      <c r="T13" s="70">
        <f>T12/$T$17</f>
        <v>0.22114166666666668</v>
      </c>
      <c r="U13" s="70">
        <f>U12/$U$17</f>
        <v>2.0099999999999996E-2</v>
      </c>
      <c r="V13" s="70">
        <f>V12/$V$17</f>
        <v>1.18E-2</v>
      </c>
      <c r="W13" s="70">
        <f>W12/$W$17</f>
        <v>0</v>
      </c>
      <c r="X13" s="70">
        <f>X12/$X$17</f>
        <v>5.0000000000000001E-3</v>
      </c>
    </row>
    <row r="14" spans="1:24" x14ac:dyDescent="0.3">
      <c r="A14" s="400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2"/>
    </row>
    <row r="15" spans="1:24" x14ac:dyDescent="0.3">
      <c r="A15" s="406" t="s">
        <v>379</v>
      </c>
      <c r="B15" s="406"/>
      <c r="C15" s="307">
        <v>1939</v>
      </c>
      <c r="D15" s="310">
        <v>66</v>
      </c>
      <c r="E15" s="71">
        <f>E12+E9+E6</f>
        <v>41.81</v>
      </c>
      <c r="F15" s="318">
        <v>57</v>
      </c>
      <c r="G15" s="318">
        <v>237</v>
      </c>
      <c r="H15" s="319">
        <v>1753</v>
      </c>
      <c r="I15" s="71">
        <f>I12+I9+I6</f>
        <v>206.33999999999997</v>
      </c>
      <c r="J15" s="326">
        <v>1</v>
      </c>
      <c r="K15" s="71">
        <f>K12+K9+K6</f>
        <v>1.67</v>
      </c>
      <c r="L15" s="336">
        <v>218</v>
      </c>
      <c r="M15" s="337">
        <v>2693</v>
      </c>
      <c r="N15" s="71">
        <f>N12+N9+N6</f>
        <v>3.23</v>
      </c>
      <c r="O15" s="345">
        <v>10</v>
      </c>
      <c r="P15" s="345">
        <v>729</v>
      </c>
      <c r="Q15" s="346">
        <v>1212</v>
      </c>
      <c r="R15" s="345">
        <v>390</v>
      </c>
      <c r="S15" s="345">
        <v>19</v>
      </c>
      <c r="T15" s="71">
        <f t="shared" ref="T15:X15" si="0">T12+T9+T6</f>
        <v>1269.5</v>
      </c>
      <c r="U15" s="71">
        <f t="shared" si="0"/>
        <v>48.980000000000004</v>
      </c>
      <c r="V15" s="71">
        <f t="shared" si="0"/>
        <v>37.659999999999997</v>
      </c>
      <c r="W15" s="67">
        <f t="shared" si="0"/>
        <v>0.5</v>
      </c>
      <c r="X15" s="71">
        <f t="shared" si="0"/>
        <v>0.70000000000000007</v>
      </c>
    </row>
    <row r="16" spans="1:24" x14ac:dyDescent="0.3">
      <c r="A16" s="406" t="s">
        <v>52</v>
      </c>
      <c r="B16" s="406"/>
      <c r="C16" s="308"/>
      <c r="D16" s="309">
        <v>74</v>
      </c>
      <c r="E16" s="70">
        <f>E15/D15</f>
        <v>0.63348484848484854</v>
      </c>
      <c r="F16" s="317">
        <v>62</v>
      </c>
      <c r="G16" s="317">
        <v>62</v>
      </c>
      <c r="H16" s="317">
        <v>64</v>
      </c>
      <c r="I16" s="70">
        <f>I15/$I$17</f>
        <v>0.68779999999999997</v>
      </c>
      <c r="J16" s="327">
        <v>0.97</v>
      </c>
      <c r="K16" s="70">
        <f>K15/$K$17</f>
        <v>1.04375</v>
      </c>
      <c r="L16" s="338">
        <v>3.12</v>
      </c>
      <c r="M16" s="338">
        <v>2.99</v>
      </c>
      <c r="N16" s="70">
        <f>N15/$N$17</f>
        <v>0.32300000000000001</v>
      </c>
      <c r="O16" s="347">
        <v>0.69</v>
      </c>
      <c r="P16" s="347">
        <v>0.61</v>
      </c>
      <c r="Q16" s="347">
        <v>1.01</v>
      </c>
      <c r="R16" s="347">
        <v>1.3</v>
      </c>
      <c r="S16" s="347">
        <v>1.08</v>
      </c>
      <c r="T16" s="70">
        <f>T15/$T$17</f>
        <v>1.0579166666666666</v>
      </c>
      <c r="U16" s="70">
        <f>U15/$U$17</f>
        <v>0.48980000000000001</v>
      </c>
      <c r="V16" s="70">
        <f>V15/$V$17</f>
        <v>0.75319999999999998</v>
      </c>
      <c r="W16" s="70">
        <f>W15/$W$17</f>
        <v>0.125</v>
      </c>
      <c r="X16" s="70">
        <f>X15/$X$17</f>
        <v>0.35000000000000003</v>
      </c>
    </row>
    <row r="17" spans="1:24" ht="33" x14ac:dyDescent="0.3">
      <c r="A17" s="406" t="s">
        <v>53</v>
      </c>
      <c r="B17" s="406"/>
      <c r="C17" s="69"/>
      <c r="D17" s="71">
        <v>90</v>
      </c>
      <c r="E17" s="71" t="s">
        <v>384</v>
      </c>
      <c r="F17" s="71">
        <v>92</v>
      </c>
      <c r="G17" s="71">
        <v>383</v>
      </c>
      <c r="H17" s="72">
        <v>2720</v>
      </c>
      <c r="I17" s="72">
        <v>300</v>
      </c>
      <c r="J17" s="71">
        <v>1.4</v>
      </c>
      <c r="K17" s="73">
        <v>1.6</v>
      </c>
      <c r="L17" s="71">
        <v>70</v>
      </c>
      <c r="M17" s="71">
        <v>900</v>
      </c>
      <c r="N17" s="71">
        <v>10</v>
      </c>
      <c r="O17" s="71">
        <v>12</v>
      </c>
      <c r="P17" s="72">
        <v>1200</v>
      </c>
      <c r="Q17" s="72">
        <v>1200</v>
      </c>
      <c r="R17" s="71">
        <v>300</v>
      </c>
      <c r="S17" s="71">
        <v>18</v>
      </c>
      <c r="T17" s="72">
        <v>1200</v>
      </c>
      <c r="U17" s="72">
        <v>100</v>
      </c>
      <c r="V17" s="71">
        <v>50</v>
      </c>
      <c r="W17" s="71">
        <v>4</v>
      </c>
      <c r="X17" s="71">
        <v>2</v>
      </c>
    </row>
  </sheetData>
  <mergeCells count="21">
    <mergeCell ref="A17:B17"/>
    <mergeCell ref="D4:G4"/>
    <mergeCell ref="H4:H5"/>
    <mergeCell ref="J4:O4"/>
    <mergeCell ref="A6:B6"/>
    <mergeCell ref="A4:B5"/>
    <mergeCell ref="C4:C5"/>
    <mergeCell ref="A16:B16"/>
    <mergeCell ref="A12:B12"/>
    <mergeCell ref="A13:B13"/>
    <mergeCell ref="A15:B15"/>
    <mergeCell ref="A7:B7"/>
    <mergeCell ref="A9:B9"/>
    <mergeCell ref="A10:B10"/>
    <mergeCell ref="A2:X3"/>
    <mergeCell ref="X4:X5"/>
    <mergeCell ref="P4:W4"/>
    <mergeCell ref="I4:I5"/>
    <mergeCell ref="A14:X14"/>
    <mergeCell ref="A11:X11"/>
    <mergeCell ref="A8:X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K55"/>
  <sheetViews>
    <sheetView view="pageBreakPreview" zoomScale="60" zoomScaleNormal="100" workbookViewId="0">
      <selection activeCell="A40" sqref="A40:P40"/>
    </sheetView>
  </sheetViews>
  <sheetFormatPr defaultColWidth="9.140625" defaultRowHeight="16.5" x14ac:dyDescent="0.3"/>
  <cols>
    <col min="1" max="2" width="9.140625" style="53"/>
    <col min="3" max="3" width="7" style="53" customWidth="1"/>
    <col min="4" max="7" width="9.140625" style="53"/>
    <col min="8" max="8" width="6" style="53" customWidth="1"/>
    <col min="9" max="12" width="9.140625" style="53"/>
    <col min="13" max="13" width="6" style="53" customWidth="1"/>
    <col min="14" max="16384" width="9.140625" style="53"/>
  </cols>
  <sheetData>
    <row r="1" spans="1:1025" s="48" customForma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47" t="s">
        <v>65</v>
      </c>
      <c r="Q1" s="74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</row>
    <row r="2" spans="1:1025" s="48" customFormat="1" ht="30.75" customHeight="1" x14ac:dyDescent="0.3">
      <c r="A2" s="407" t="s">
        <v>646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76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</row>
    <row r="3" spans="1:1025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025" x14ac:dyDescent="0.3">
      <c r="A4" s="409" t="s">
        <v>53</v>
      </c>
      <c r="B4" s="409"/>
      <c r="C4" s="409"/>
      <c r="D4" s="348">
        <v>90</v>
      </c>
      <c r="E4" s="348">
        <v>92</v>
      </c>
      <c r="F4" s="348">
        <v>383</v>
      </c>
      <c r="G4" s="349">
        <v>2720</v>
      </c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025" x14ac:dyDescent="0.3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025" x14ac:dyDescent="0.3">
      <c r="A6" s="410" t="s">
        <v>35</v>
      </c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</row>
    <row r="7" spans="1:1025" ht="16.5" customHeight="1" x14ac:dyDescent="0.3">
      <c r="A7" s="411" t="s">
        <v>59</v>
      </c>
      <c r="B7" s="411"/>
      <c r="C7" s="411"/>
      <c r="D7" s="415" t="s">
        <v>20</v>
      </c>
      <c r="E7" s="415"/>
      <c r="F7" s="415"/>
      <c r="G7" s="411" t="s">
        <v>60</v>
      </c>
      <c r="H7" s="77"/>
      <c r="I7" s="408" t="s">
        <v>61</v>
      </c>
      <c r="J7" s="408"/>
      <c r="K7" s="408"/>
      <c r="L7" s="408"/>
      <c r="M7" s="77"/>
      <c r="N7" s="408" t="s">
        <v>62</v>
      </c>
      <c r="O7" s="408"/>
      <c r="P7" s="408"/>
    </row>
    <row r="8" spans="1:1025" x14ac:dyDescent="0.3">
      <c r="A8" s="412"/>
      <c r="B8" s="413"/>
      <c r="C8" s="414"/>
      <c r="D8" s="350" t="s">
        <v>24</v>
      </c>
      <c r="E8" s="350" t="s">
        <v>25</v>
      </c>
      <c r="F8" s="350" t="s">
        <v>26</v>
      </c>
      <c r="G8" s="416"/>
      <c r="H8" s="77"/>
      <c r="I8" s="351" t="s">
        <v>24</v>
      </c>
      <c r="J8" s="351" t="s">
        <v>25</v>
      </c>
      <c r="K8" s="351" t="s">
        <v>26</v>
      </c>
      <c r="L8" s="351" t="s">
        <v>63</v>
      </c>
      <c r="M8" s="77"/>
      <c r="N8" s="351" t="s">
        <v>24</v>
      </c>
      <c r="O8" s="351" t="s">
        <v>25</v>
      </c>
      <c r="P8" s="351" t="s">
        <v>26</v>
      </c>
    </row>
    <row r="9" spans="1:1025" x14ac:dyDescent="0.3">
      <c r="A9" s="408" t="s">
        <v>0</v>
      </c>
      <c r="B9" s="408"/>
      <c r="C9" s="408"/>
      <c r="D9" s="352">
        <v>23.61</v>
      </c>
      <c r="E9" s="352">
        <v>20.54</v>
      </c>
      <c r="F9" s="352">
        <v>87.97</v>
      </c>
      <c r="G9" s="352">
        <v>636.64</v>
      </c>
      <c r="H9" s="77"/>
      <c r="I9" s="353">
        <v>26</v>
      </c>
      <c r="J9" s="353">
        <v>22</v>
      </c>
      <c r="K9" s="353">
        <v>23</v>
      </c>
      <c r="L9" s="353">
        <v>23</v>
      </c>
      <c r="M9" s="77"/>
      <c r="N9" s="354">
        <v>15</v>
      </c>
      <c r="O9" s="354">
        <v>29</v>
      </c>
      <c r="P9" s="354">
        <v>55</v>
      </c>
    </row>
    <row r="10" spans="1:1025" x14ac:dyDescent="0.3">
      <c r="A10" s="408" t="s">
        <v>1</v>
      </c>
      <c r="B10" s="408"/>
      <c r="C10" s="408"/>
      <c r="D10" s="352">
        <v>22.19</v>
      </c>
      <c r="E10" s="352">
        <v>22.69</v>
      </c>
      <c r="F10" s="352">
        <v>71.09</v>
      </c>
      <c r="G10" s="352">
        <v>588.97</v>
      </c>
      <c r="H10" s="77"/>
      <c r="I10" s="353">
        <v>25</v>
      </c>
      <c r="J10" s="353">
        <v>25</v>
      </c>
      <c r="K10" s="353">
        <v>19</v>
      </c>
      <c r="L10" s="353">
        <v>22</v>
      </c>
      <c r="M10" s="77"/>
      <c r="N10" s="354">
        <v>15</v>
      </c>
      <c r="O10" s="354">
        <v>35</v>
      </c>
      <c r="P10" s="354">
        <v>48</v>
      </c>
    </row>
    <row r="11" spans="1:1025" x14ac:dyDescent="0.3">
      <c r="A11" s="408" t="s">
        <v>2</v>
      </c>
      <c r="B11" s="408"/>
      <c r="C11" s="408"/>
      <c r="D11" s="352">
        <v>27.63</v>
      </c>
      <c r="E11" s="355">
        <v>19.600000000000001</v>
      </c>
      <c r="F11" s="355">
        <v>87.6</v>
      </c>
      <c r="G11" s="352">
        <v>645.35</v>
      </c>
      <c r="H11" s="77"/>
      <c r="I11" s="353">
        <v>31</v>
      </c>
      <c r="J11" s="353">
        <v>21</v>
      </c>
      <c r="K11" s="353">
        <v>23</v>
      </c>
      <c r="L11" s="353">
        <v>24</v>
      </c>
      <c r="M11" s="77"/>
      <c r="N11" s="354">
        <v>17</v>
      </c>
      <c r="O11" s="354">
        <v>27</v>
      </c>
      <c r="P11" s="354">
        <v>54</v>
      </c>
    </row>
    <row r="12" spans="1:1025" x14ac:dyDescent="0.3">
      <c r="A12" s="408" t="s">
        <v>3</v>
      </c>
      <c r="B12" s="408"/>
      <c r="C12" s="408"/>
      <c r="D12" s="352">
        <v>28.62</v>
      </c>
      <c r="E12" s="352">
        <v>18.55</v>
      </c>
      <c r="F12" s="352">
        <v>79.06</v>
      </c>
      <c r="G12" s="352">
        <v>612.03</v>
      </c>
      <c r="H12" s="77"/>
      <c r="I12" s="353">
        <v>32</v>
      </c>
      <c r="J12" s="353">
        <v>20</v>
      </c>
      <c r="K12" s="353">
        <v>21</v>
      </c>
      <c r="L12" s="353">
        <v>23</v>
      </c>
      <c r="M12" s="77"/>
      <c r="N12" s="354">
        <v>19</v>
      </c>
      <c r="O12" s="354">
        <v>27</v>
      </c>
      <c r="P12" s="354">
        <v>52</v>
      </c>
    </row>
    <row r="13" spans="1:1025" x14ac:dyDescent="0.3">
      <c r="A13" s="408" t="s">
        <v>4</v>
      </c>
      <c r="B13" s="408"/>
      <c r="C13" s="408"/>
      <c r="D13" s="356">
        <v>20</v>
      </c>
      <c r="E13" s="352">
        <v>19.53</v>
      </c>
      <c r="F13" s="356">
        <v>84</v>
      </c>
      <c r="G13" s="352">
        <v>597.57000000000005</v>
      </c>
      <c r="H13" s="77"/>
      <c r="I13" s="353">
        <v>22</v>
      </c>
      <c r="J13" s="353">
        <v>21</v>
      </c>
      <c r="K13" s="353">
        <v>22</v>
      </c>
      <c r="L13" s="353">
        <v>22</v>
      </c>
      <c r="M13" s="77"/>
      <c r="N13" s="354">
        <v>13</v>
      </c>
      <c r="O13" s="354">
        <v>29</v>
      </c>
      <c r="P13" s="354">
        <v>56</v>
      </c>
    </row>
    <row r="14" spans="1:1025" x14ac:dyDescent="0.3">
      <c r="A14" s="408" t="s">
        <v>391</v>
      </c>
      <c r="B14" s="408"/>
      <c r="C14" s="408"/>
      <c r="D14" s="352">
        <v>28.11</v>
      </c>
      <c r="E14" s="352">
        <v>18.329999999999998</v>
      </c>
      <c r="F14" s="352">
        <v>77.069999999999993</v>
      </c>
      <c r="G14" s="352">
        <v>594.54999999999995</v>
      </c>
      <c r="H14" s="77"/>
      <c r="I14" s="353">
        <v>31</v>
      </c>
      <c r="J14" s="353">
        <v>20</v>
      </c>
      <c r="K14" s="353">
        <v>20</v>
      </c>
      <c r="L14" s="353">
        <v>22</v>
      </c>
      <c r="M14" s="77"/>
      <c r="N14" s="354">
        <v>19</v>
      </c>
      <c r="O14" s="354">
        <v>28</v>
      </c>
      <c r="P14" s="354">
        <v>52</v>
      </c>
    </row>
    <row r="15" spans="1:1025" x14ac:dyDescent="0.3">
      <c r="A15" s="408" t="s">
        <v>5</v>
      </c>
      <c r="B15" s="408"/>
      <c r="C15" s="408"/>
      <c r="D15" s="352">
        <v>20.29</v>
      </c>
      <c r="E15" s="352">
        <v>23.04</v>
      </c>
      <c r="F15" s="352">
        <v>74.680000000000007</v>
      </c>
      <c r="G15" s="352">
        <v>598.79</v>
      </c>
      <c r="H15" s="77"/>
      <c r="I15" s="353">
        <v>23</v>
      </c>
      <c r="J15" s="353">
        <v>25</v>
      </c>
      <c r="K15" s="353">
        <v>19</v>
      </c>
      <c r="L15" s="353">
        <v>22</v>
      </c>
      <c r="M15" s="77"/>
      <c r="N15" s="354">
        <v>14</v>
      </c>
      <c r="O15" s="354">
        <v>35</v>
      </c>
      <c r="P15" s="354">
        <v>50</v>
      </c>
    </row>
    <row r="16" spans="1:1025" x14ac:dyDescent="0.3">
      <c r="A16" s="408" t="s">
        <v>6</v>
      </c>
      <c r="B16" s="408"/>
      <c r="C16" s="408"/>
      <c r="D16" s="352">
        <v>21.28</v>
      </c>
      <c r="E16" s="352">
        <v>18.16</v>
      </c>
      <c r="F16" s="352">
        <v>94.08</v>
      </c>
      <c r="G16" s="352">
        <v>634.63</v>
      </c>
      <c r="H16" s="77"/>
      <c r="I16" s="353">
        <v>24</v>
      </c>
      <c r="J16" s="353">
        <v>20</v>
      </c>
      <c r="K16" s="353">
        <v>25</v>
      </c>
      <c r="L16" s="353">
        <v>23</v>
      </c>
      <c r="M16" s="77"/>
      <c r="N16" s="354">
        <v>13</v>
      </c>
      <c r="O16" s="354">
        <v>26</v>
      </c>
      <c r="P16" s="354">
        <v>59</v>
      </c>
    </row>
    <row r="17" spans="1:16" x14ac:dyDescent="0.3">
      <c r="A17" s="408" t="s">
        <v>7</v>
      </c>
      <c r="B17" s="408"/>
      <c r="C17" s="408"/>
      <c r="D17" s="352">
        <v>26.43</v>
      </c>
      <c r="E17" s="356">
        <v>18</v>
      </c>
      <c r="F17" s="352">
        <v>79.61</v>
      </c>
      <c r="G17" s="352">
        <v>601.54</v>
      </c>
      <c r="H17" s="77"/>
      <c r="I17" s="353">
        <v>29</v>
      </c>
      <c r="J17" s="353">
        <v>20</v>
      </c>
      <c r="K17" s="353">
        <v>21</v>
      </c>
      <c r="L17" s="353">
        <v>22</v>
      </c>
      <c r="M17" s="77"/>
      <c r="N17" s="354">
        <v>18</v>
      </c>
      <c r="O17" s="354">
        <v>27</v>
      </c>
      <c r="P17" s="354">
        <v>53</v>
      </c>
    </row>
    <row r="18" spans="1:16" x14ac:dyDescent="0.3">
      <c r="A18" s="408" t="s">
        <v>8</v>
      </c>
      <c r="B18" s="408"/>
      <c r="C18" s="408"/>
      <c r="D18" s="352">
        <v>17.82</v>
      </c>
      <c r="E18" s="352">
        <v>20.29</v>
      </c>
      <c r="F18" s="352">
        <v>96.88</v>
      </c>
      <c r="G18" s="355">
        <v>647.70000000000005</v>
      </c>
      <c r="H18" s="77"/>
      <c r="I18" s="353">
        <v>20</v>
      </c>
      <c r="J18" s="353">
        <v>22</v>
      </c>
      <c r="K18" s="353">
        <v>25</v>
      </c>
      <c r="L18" s="353">
        <v>24</v>
      </c>
      <c r="M18" s="77"/>
      <c r="N18" s="354">
        <v>11</v>
      </c>
      <c r="O18" s="354">
        <v>28</v>
      </c>
      <c r="P18" s="354">
        <v>60</v>
      </c>
    </row>
    <row r="19" spans="1:16" x14ac:dyDescent="0.3">
      <c r="A19" s="408" t="s">
        <v>9</v>
      </c>
      <c r="B19" s="408"/>
      <c r="C19" s="408"/>
      <c r="D19" s="352">
        <v>30.85</v>
      </c>
      <c r="E19" s="352">
        <v>18.350000000000001</v>
      </c>
      <c r="F19" s="352">
        <v>77.69</v>
      </c>
      <c r="G19" s="352">
        <v>606.16999999999996</v>
      </c>
      <c r="H19" s="77"/>
      <c r="I19" s="353">
        <v>34</v>
      </c>
      <c r="J19" s="353">
        <v>20</v>
      </c>
      <c r="K19" s="353">
        <v>20</v>
      </c>
      <c r="L19" s="353">
        <v>22</v>
      </c>
      <c r="M19" s="77"/>
      <c r="N19" s="354">
        <v>20</v>
      </c>
      <c r="O19" s="354">
        <v>27</v>
      </c>
      <c r="P19" s="354">
        <v>51</v>
      </c>
    </row>
    <row r="20" spans="1:16" x14ac:dyDescent="0.3">
      <c r="A20" s="408" t="s">
        <v>392</v>
      </c>
      <c r="B20" s="408"/>
      <c r="C20" s="408"/>
      <c r="D20" s="352">
        <v>29.74</v>
      </c>
      <c r="E20" s="352">
        <v>20.190000000000001</v>
      </c>
      <c r="F20" s="352">
        <v>79.56</v>
      </c>
      <c r="G20" s="352">
        <v>636.11</v>
      </c>
      <c r="H20" s="77"/>
      <c r="I20" s="353">
        <v>33</v>
      </c>
      <c r="J20" s="353">
        <v>22</v>
      </c>
      <c r="K20" s="353">
        <v>21</v>
      </c>
      <c r="L20" s="353">
        <v>23</v>
      </c>
      <c r="M20" s="77"/>
      <c r="N20" s="354">
        <v>19</v>
      </c>
      <c r="O20" s="354">
        <v>29</v>
      </c>
      <c r="P20" s="354">
        <v>50</v>
      </c>
    </row>
    <row r="21" spans="1:16" x14ac:dyDescent="0.3">
      <c r="A21" s="408" t="s">
        <v>64</v>
      </c>
      <c r="B21" s="408"/>
      <c r="C21" s="408"/>
      <c r="D21" s="352">
        <v>24.71</v>
      </c>
      <c r="E21" s="352">
        <v>19.77</v>
      </c>
      <c r="F21" s="352">
        <v>82.44</v>
      </c>
      <c r="G21" s="352">
        <v>616.66999999999996</v>
      </c>
      <c r="H21" s="77"/>
      <c r="I21" s="353">
        <v>27</v>
      </c>
      <c r="J21" s="353">
        <v>21</v>
      </c>
      <c r="K21" s="353">
        <v>22</v>
      </c>
      <c r="L21" s="353">
        <v>23</v>
      </c>
      <c r="M21" s="77"/>
      <c r="N21" s="354">
        <v>16</v>
      </c>
      <c r="O21" s="354">
        <v>29</v>
      </c>
      <c r="P21" s="354">
        <v>53</v>
      </c>
    </row>
    <row r="22" spans="1:16" x14ac:dyDescent="0.3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ht="16.5" customHeight="1" x14ac:dyDescent="0.3">
      <c r="A23" s="410" t="s">
        <v>11</v>
      </c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</row>
    <row r="24" spans="1:16" ht="16.5" customHeight="1" x14ac:dyDescent="0.3">
      <c r="A24" s="411" t="s">
        <v>59</v>
      </c>
      <c r="B24" s="411"/>
      <c r="C24" s="411"/>
      <c r="D24" s="415" t="s">
        <v>20</v>
      </c>
      <c r="E24" s="415"/>
      <c r="F24" s="415"/>
      <c r="G24" s="411" t="s">
        <v>60</v>
      </c>
      <c r="H24" s="77"/>
      <c r="I24" s="408" t="s">
        <v>61</v>
      </c>
      <c r="J24" s="408"/>
      <c r="K24" s="408"/>
      <c r="L24" s="408"/>
      <c r="M24" s="77"/>
      <c r="N24" s="408" t="s">
        <v>62</v>
      </c>
      <c r="O24" s="408"/>
      <c r="P24" s="408"/>
    </row>
    <row r="25" spans="1:16" x14ac:dyDescent="0.3">
      <c r="A25" s="412"/>
      <c r="B25" s="413"/>
      <c r="C25" s="414"/>
      <c r="D25" s="350" t="s">
        <v>24</v>
      </c>
      <c r="E25" s="350" t="s">
        <v>25</v>
      </c>
      <c r="F25" s="350" t="s">
        <v>26</v>
      </c>
      <c r="G25" s="416"/>
      <c r="H25" s="77"/>
      <c r="I25" s="351" t="s">
        <v>24</v>
      </c>
      <c r="J25" s="351" t="s">
        <v>25</v>
      </c>
      <c r="K25" s="351" t="s">
        <v>26</v>
      </c>
      <c r="L25" s="351" t="s">
        <v>63</v>
      </c>
      <c r="M25" s="77"/>
      <c r="N25" s="351" t="s">
        <v>24</v>
      </c>
      <c r="O25" s="351" t="s">
        <v>25</v>
      </c>
      <c r="P25" s="351" t="s">
        <v>26</v>
      </c>
    </row>
    <row r="26" spans="1:16" x14ac:dyDescent="0.3">
      <c r="A26" s="408" t="s">
        <v>0</v>
      </c>
      <c r="B26" s="408"/>
      <c r="C26" s="408"/>
      <c r="D26" s="352">
        <v>33.090000000000003</v>
      </c>
      <c r="E26" s="355">
        <v>27.8</v>
      </c>
      <c r="F26" s="352">
        <v>115.31</v>
      </c>
      <c r="G26" s="352">
        <v>856.42</v>
      </c>
      <c r="H26" s="77"/>
      <c r="I26" s="353">
        <v>37</v>
      </c>
      <c r="J26" s="353">
        <v>30</v>
      </c>
      <c r="K26" s="353">
        <v>30</v>
      </c>
      <c r="L26" s="353">
        <v>31</v>
      </c>
      <c r="M26" s="77"/>
      <c r="N26" s="354">
        <v>15</v>
      </c>
      <c r="O26" s="354">
        <v>29</v>
      </c>
      <c r="P26" s="354">
        <v>54</v>
      </c>
    </row>
    <row r="27" spans="1:16" x14ac:dyDescent="0.3">
      <c r="A27" s="408" t="s">
        <v>1</v>
      </c>
      <c r="B27" s="408"/>
      <c r="C27" s="408"/>
      <c r="D27" s="352">
        <v>34.39</v>
      </c>
      <c r="E27" s="352">
        <v>30.19</v>
      </c>
      <c r="F27" s="352">
        <v>115.12</v>
      </c>
      <c r="G27" s="352">
        <v>877.55</v>
      </c>
      <c r="H27" s="77"/>
      <c r="I27" s="353">
        <v>38</v>
      </c>
      <c r="J27" s="353">
        <v>33</v>
      </c>
      <c r="K27" s="353">
        <v>30</v>
      </c>
      <c r="L27" s="353">
        <v>32</v>
      </c>
      <c r="M27" s="77"/>
      <c r="N27" s="354">
        <v>16</v>
      </c>
      <c r="O27" s="354">
        <v>31</v>
      </c>
      <c r="P27" s="354">
        <v>52</v>
      </c>
    </row>
    <row r="28" spans="1:16" x14ac:dyDescent="0.3">
      <c r="A28" s="408" t="s">
        <v>2</v>
      </c>
      <c r="B28" s="408"/>
      <c r="C28" s="408"/>
      <c r="D28" s="352">
        <v>36.159999999999997</v>
      </c>
      <c r="E28" s="352">
        <v>30.97</v>
      </c>
      <c r="F28" s="355">
        <v>108.1</v>
      </c>
      <c r="G28" s="352">
        <v>861.15</v>
      </c>
      <c r="H28" s="77"/>
      <c r="I28" s="353">
        <v>40</v>
      </c>
      <c r="J28" s="353">
        <v>34</v>
      </c>
      <c r="K28" s="353">
        <v>28</v>
      </c>
      <c r="L28" s="353">
        <v>32</v>
      </c>
      <c r="M28" s="77"/>
      <c r="N28" s="354">
        <v>17</v>
      </c>
      <c r="O28" s="354">
        <v>32</v>
      </c>
      <c r="P28" s="354">
        <v>50</v>
      </c>
    </row>
    <row r="29" spans="1:16" x14ac:dyDescent="0.3">
      <c r="A29" s="408" t="s">
        <v>3</v>
      </c>
      <c r="B29" s="408"/>
      <c r="C29" s="408"/>
      <c r="D29" s="352">
        <v>37.270000000000003</v>
      </c>
      <c r="E29" s="352">
        <v>31.94</v>
      </c>
      <c r="F29" s="355">
        <v>105.7</v>
      </c>
      <c r="G29" s="352">
        <v>869.29</v>
      </c>
      <c r="H29" s="77"/>
      <c r="I29" s="353">
        <v>41</v>
      </c>
      <c r="J29" s="353">
        <v>35</v>
      </c>
      <c r="K29" s="353">
        <v>28</v>
      </c>
      <c r="L29" s="353">
        <v>32</v>
      </c>
      <c r="M29" s="77"/>
      <c r="N29" s="354">
        <v>17</v>
      </c>
      <c r="O29" s="354">
        <v>33</v>
      </c>
      <c r="P29" s="354">
        <v>49</v>
      </c>
    </row>
    <row r="30" spans="1:16" x14ac:dyDescent="0.3">
      <c r="A30" s="408" t="s">
        <v>4</v>
      </c>
      <c r="B30" s="408"/>
      <c r="C30" s="408"/>
      <c r="D30" s="352">
        <v>32.96</v>
      </c>
      <c r="E30" s="352">
        <v>28.78</v>
      </c>
      <c r="F30" s="355">
        <v>119.4</v>
      </c>
      <c r="G30" s="352">
        <v>876.48</v>
      </c>
      <c r="H30" s="77"/>
      <c r="I30" s="353">
        <v>37</v>
      </c>
      <c r="J30" s="353">
        <v>31</v>
      </c>
      <c r="K30" s="353">
        <v>31</v>
      </c>
      <c r="L30" s="353">
        <v>32</v>
      </c>
      <c r="M30" s="77"/>
      <c r="N30" s="354">
        <v>15</v>
      </c>
      <c r="O30" s="354">
        <v>30</v>
      </c>
      <c r="P30" s="354">
        <v>54</v>
      </c>
    </row>
    <row r="31" spans="1:16" x14ac:dyDescent="0.3">
      <c r="A31" s="408" t="s">
        <v>391</v>
      </c>
      <c r="B31" s="408"/>
      <c r="C31" s="408"/>
      <c r="D31" s="352">
        <v>38.619999999999997</v>
      </c>
      <c r="E31" s="352">
        <v>29.48</v>
      </c>
      <c r="F31" s="352">
        <v>115.46</v>
      </c>
      <c r="G31" s="352">
        <v>888.51</v>
      </c>
      <c r="H31" s="77"/>
      <c r="I31" s="353">
        <v>43</v>
      </c>
      <c r="J31" s="353">
        <v>32</v>
      </c>
      <c r="K31" s="353">
        <v>30</v>
      </c>
      <c r="L31" s="353">
        <v>33</v>
      </c>
      <c r="M31" s="77"/>
      <c r="N31" s="354">
        <v>17</v>
      </c>
      <c r="O31" s="354">
        <v>30</v>
      </c>
      <c r="P31" s="354">
        <v>52</v>
      </c>
    </row>
    <row r="32" spans="1:16" x14ac:dyDescent="0.3">
      <c r="A32" s="408" t="s">
        <v>5</v>
      </c>
      <c r="B32" s="408"/>
      <c r="C32" s="408"/>
      <c r="D32" s="355">
        <v>37.799999999999997</v>
      </c>
      <c r="E32" s="352">
        <v>28.41</v>
      </c>
      <c r="F32" s="352">
        <v>114.63</v>
      </c>
      <c r="G32" s="352">
        <v>868.47</v>
      </c>
      <c r="H32" s="77"/>
      <c r="I32" s="353">
        <v>42</v>
      </c>
      <c r="J32" s="353">
        <v>31</v>
      </c>
      <c r="K32" s="353">
        <v>30</v>
      </c>
      <c r="L32" s="353">
        <v>32</v>
      </c>
      <c r="M32" s="77"/>
      <c r="N32" s="354">
        <v>17</v>
      </c>
      <c r="O32" s="354">
        <v>29</v>
      </c>
      <c r="P32" s="354">
        <v>53</v>
      </c>
    </row>
    <row r="33" spans="1:16" x14ac:dyDescent="0.3">
      <c r="A33" s="408" t="s">
        <v>6</v>
      </c>
      <c r="B33" s="408"/>
      <c r="C33" s="408"/>
      <c r="D33" s="352">
        <v>34.24</v>
      </c>
      <c r="E33" s="352">
        <v>28.58</v>
      </c>
      <c r="F33" s="352">
        <v>117.61</v>
      </c>
      <c r="G33" s="352">
        <v>874.45</v>
      </c>
      <c r="H33" s="77"/>
      <c r="I33" s="353">
        <v>38</v>
      </c>
      <c r="J33" s="353">
        <v>31</v>
      </c>
      <c r="K33" s="353">
        <v>31</v>
      </c>
      <c r="L33" s="353">
        <v>32</v>
      </c>
      <c r="M33" s="77"/>
      <c r="N33" s="354">
        <v>16</v>
      </c>
      <c r="O33" s="354">
        <v>29</v>
      </c>
      <c r="P33" s="354">
        <v>54</v>
      </c>
    </row>
    <row r="34" spans="1:16" x14ac:dyDescent="0.3">
      <c r="A34" s="408" t="s">
        <v>7</v>
      </c>
      <c r="B34" s="408"/>
      <c r="C34" s="408"/>
      <c r="D34" s="352">
        <v>36.950000000000003</v>
      </c>
      <c r="E34" s="355">
        <v>28.4</v>
      </c>
      <c r="F34" s="352">
        <v>117.11</v>
      </c>
      <c r="G34" s="352">
        <v>879.86</v>
      </c>
      <c r="H34" s="77"/>
      <c r="I34" s="353">
        <v>41</v>
      </c>
      <c r="J34" s="353">
        <v>31</v>
      </c>
      <c r="K34" s="353">
        <v>31</v>
      </c>
      <c r="L34" s="353">
        <v>32</v>
      </c>
      <c r="M34" s="77"/>
      <c r="N34" s="354">
        <v>17</v>
      </c>
      <c r="O34" s="354">
        <v>29</v>
      </c>
      <c r="P34" s="354">
        <v>53</v>
      </c>
    </row>
    <row r="35" spans="1:16" x14ac:dyDescent="0.3">
      <c r="A35" s="408" t="s">
        <v>8</v>
      </c>
      <c r="B35" s="408"/>
      <c r="C35" s="408"/>
      <c r="D35" s="355">
        <v>34.200000000000003</v>
      </c>
      <c r="E35" s="352">
        <v>31.17</v>
      </c>
      <c r="F35" s="352">
        <v>109.59</v>
      </c>
      <c r="G35" s="352">
        <v>872.85</v>
      </c>
      <c r="H35" s="77"/>
      <c r="I35" s="353">
        <v>38</v>
      </c>
      <c r="J35" s="353">
        <v>34</v>
      </c>
      <c r="K35" s="353">
        <v>29</v>
      </c>
      <c r="L35" s="353">
        <v>32</v>
      </c>
      <c r="M35" s="77"/>
      <c r="N35" s="354">
        <v>16</v>
      </c>
      <c r="O35" s="354">
        <v>32</v>
      </c>
      <c r="P35" s="354">
        <v>50</v>
      </c>
    </row>
    <row r="36" spans="1:16" x14ac:dyDescent="0.3">
      <c r="A36" s="408" t="s">
        <v>9</v>
      </c>
      <c r="B36" s="408"/>
      <c r="C36" s="408"/>
      <c r="D36" s="352">
        <v>37.72</v>
      </c>
      <c r="E36" s="355">
        <v>29.1</v>
      </c>
      <c r="F36" s="352">
        <v>111.43</v>
      </c>
      <c r="G36" s="352">
        <v>868.29</v>
      </c>
      <c r="H36" s="77"/>
      <c r="I36" s="353">
        <v>42</v>
      </c>
      <c r="J36" s="353">
        <v>32</v>
      </c>
      <c r="K36" s="353">
        <v>29</v>
      </c>
      <c r="L36" s="353">
        <v>32</v>
      </c>
      <c r="M36" s="77"/>
      <c r="N36" s="354">
        <v>17</v>
      </c>
      <c r="O36" s="354">
        <v>30</v>
      </c>
      <c r="P36" s="354">
        <v>51</v>
      </c>
    </row>
    <row r="37" spans="1:16" x14ac:dyDescent="0.3">
      <c r="A37" s="408" t="s">
        <v>392</v>
      </c>
      <c r="B37" s="408"/>
      <c r="C37" s="408"/>
      <c r="D37" s="352">
        <v>30.61</v>
      </c>
      <c r="E37" s="352">
        <v>30.37</v>
      </c>
      <c r="F37" s="352">
        <v>114.21</v>
      </c>
      <c r="G37" s="355">
        <v>861.7</v>
      </c>
      <c r="H37" s="77"/>
      <c r="I37" s="353">
        <v>34</v>
      </c>
      <c r="J37" s="353">
        <v>33</v>
      </c>
      <c r="K37" s="353">
        <v>30</v>
      </c>
      <c r="L37" s="353">
        <v>32</v>
      </c>
      <c r="M37" s="77"/>
      <c r="N37" s="354">
        <v>14</v>
      </c>
      <c r="O37" s="354">
        <v>32</v>
      </c>
      <c r="P37" s="354">
        <v>53</v>
      </c>
    </row>
    <row r="38" spans="1:16" x14ac:dyDescent="0.3">
      <c r="A38" s="408" t="s">
        <v>64</v>
      </c>
      <c r="B38" s="408"/>
      <c r="C38" s="408"/>
      <c r="D38" s="352">
        <v>35.33</v>
      </c>
      <c r="E38" s="355">
        <v>29.6</v>
      </c>
      <c r="F38" s="352">
        <v>113.64</v>
      </c>
      <c r="G38" s="352">
        <v>871.25</v>
      </c>
      <c r="H38" s="77"/>
      <c r="I38" s="353">
        <v>39</v>
      </c>
      <c r="J38" s="353">
        <v>32</v>
      </c>
      <c r="K38" s="353">
        <v>30</v>
      </c>
      <c r="L38" s="353">
        <v>32</v>
      </c>
      <c r="M38" s="77"/>
      <c r="N38" s="354">
        <v>16</v>
      </c>
      <c r="O38" s="354">
        <v>31</v>
      </c>
      <c r="P38" s="354">
        <v>52</v>
      </c>
    </row>
    <row r="39" spans="1:16" x14ac:dyDescent="0.3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1:16" ht="16.5" customHeight="1" x14ac:dyDescent="0.3">
      <c r="A40" s="410" t="s">
        <v>12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</row>
    <row r="41" spans="1:16" ht="16.5" customHeight="1" x14ac:dyDescent="0.3">
      <c r="A41" s="411" t="s">
        <v>59</v>
      </c>
      <c r="B41" s="411"/>
      <c r="C41" s="411"/>
      <c r="D41" s="415" t="s">
        <v>20</v>
      </c>
      <c r="E41" s="415"/>
      <c r="F41" s="415"/>
      <c r="G41" s="411" t="s">
        <v>60</v>
      </c>
      <c r="H41" s="77"/>
      <c r="I41" s="408" t="s">
        <v>61</v>
      </c>
      <c r="J41" s="408"/>
      <c r="K41" s="408"/>
      <c r="L41" s="408"/>
      <c r="M41" s="77"/>
      <c r="N41" s="408" t="s">
        <v>62</v>
      </c>
      <c r="O41" s="408"/>
      <c r="P41" s="408"/>
    </row>
    <row r="42" spans="1:16" x14ac:dyDescent="0.3">
      <c r="A42" s="412"/>
      <c r="B42" s="413"/>
      <c r="C42" s="414"/>
      <c r="D42" s="350" t="s">
        <v>24</v>
      </c>
      <c r="E42" s="350" t="s">
        <v>25</v>
      </c>
      <c r="F42" s="350" t="s">
        <v>26</v>
      </c>
      <c r="G42" s="416"/>
      <c r="H42" s="77"/>
      <c r="I42" s="351" t="s">
        <v>24</v>
      </c>
      <c r="J42" s="351" t="s">
        <v>25</v>
      </c>
      <c r="K42" s="351" t="s">
        <v>26</v>
      </c>
      <c r="L42" s="351" t="s">
        <v>63</v>
      </c>
      <c r="M42" s="77"/>
      <c r="N42" s="351" t="s">
        <v>24</v>
      </c>
      <c r="O42" s="351" t="s">
        <v>25</v>
      </c>
      <c r="P42" s="351" t="s">
        <v>26</v>
      </c>
    </row>
    <row r="43" spans="1:16" x14ac:dyDescent="0.3">
      <c r="A43" s="408" t="s">
        <v>0</v>
      </c>
      <c r="B43" s="408"/>
      <c r="C43" s="408"/>
      <c r="D43" s="352">
        <v>7.68</v>
      </c>
      <c r="E43" s="352">
        <v>12.53</v>
      </c>
      <c r="F43" s="352">
        <v>39.96</v>
      </c>
      <c r="G43" s="352">
        <v>306.63</v>
      </c>
      <c r="H43" s="77"/>
      <c r="I43" s="353">
        <v>9</v>
      </c>
      <c r="J43" s="353">
        <v>14</v>
      </c>
      <c r="K43" s="353">
        <v>10</v>
      </c>
      <c r="L43" s="353">
        <v>11</v>
      </c>
      <c r="M43" s="77"/>
      <c r="N43" s="354">
        <v>10</v>
      </c>
      <c r="O43" s="354">
        <v>37</v>
      </c>
      <c r="P43" s="354">
        <v>52</v>
      </c>
    </row>
    <row r="44" spans="1:16" x14ac:dyDescent="0.3">
      <c r="A44" s="408" t="s">
        <v>1</v>
      </c>
      <c r="B44" s="408"/>
      <c r="C44" s="408"/>
      <c r="D44" s="355">
        <v>2.2999999999999998</v>
      </c>
      <c r="E44" s="352">
        <v>6.02</v>
      </c>
      <c r="F44" s="352">
        <v>44.35</v>
      </c>
      <c r="G44" s="352">
        <v>247.91</v>
      </c>
      <c r="H44" s="77"/>
      <c r="I44" s="353">
        <v>3</v>
      </c>
      <c r="J44" s="353">
        <v>7</v>
      </c>
      <c r="K44" s="353">
        <v>12</v>
      </c>
      <c r="L44" s="353">
        <v>9</v>
      </c>
      <c r="M44" s="77"/>
      <c r="N44" s="354">
        <v>4</v>
      </c>
      <c r="O44" s="354">
        <v>22</v>
      </c>
      <c r="P44" s="354">
        <v>72</v>
      </c>
    </row>
    <row r="45" spans="1:16" x14ac:dyDescent="0.3">
      <c r="A45" s="408" t="s">
        <v>2</v>
      </c>
      <c r="B45" s="408"/>
      <c r="C45" s="408"/>
      <c r="D45" s="352">
        <v>12.58</v>
      </c>
      <c r="E45" s="352">
        <v>7.49</v>
      </c>
      <c r="F45" s="352">
        <v>45.23</v>
      </c>
      <c r="G45" s="352">
        <v>306.27999999999997</v>
      </c>
      <c r="H45" s="77"/>
      <c r="I45" s="353">
        <v>14</v>
      </c>
      <c r="J45" s="353">
        <v>8</v>
      </c>
      <c r="K45" s="353">
        <v>12</v>
      </c>
      <c r="L45" s="353">
        <v>11</v>
      </c>
      <c r="M45" s="77"/>
      <c r="N45" s="354">
        <v>16</v>
      </c>
      <c r="O45" s="354">
        <v>22</v>
      </c>
      <c r="P45" s="354">
        <v>59</v>
      </c>
    </row>
    <row r="46" spans="1:16" x14ac:dyDescent="0.3">
      <c r="A46" s="408" t="s">
        <v>3</v>
      </c>
      <c r="B46" s="408"/>
      <c r="C46" s="408"/>
      <c r="D46" s="352">
        <v>1.88</v>
      </c>
      <c r="E46" s="355">
        <v>7.4</v>
      </c>
      <c r="F46" s="352">
        <v>43.36</v>
      </c>
      <c r="G46" s="352">
        <v>250.04</v>
      </c>
      <c r="H46" s="77"/>
      <c r="I46" s="353">
        <v>2</v>
      </c>
      <c r="J46" s="353">
        <v>8</v>
      </c>
      <c r="K46" s="353">
        <v>11</v>
      </c>
      <c r="L46" s="353">
        <v>9</v>
      </c>
      <c r="M46" s="77"/>
      <c r="N46" s="354">
        <v>3</v>
      </c>
      <c r="O46" s="354">
        <v>27</v>
      </c>
      <c r="P46" s="354">
        <v>69</v>
      </c>
    </row>
    <row r="47" spans="1:16" x14ac:dyDescent="0.3">
      <c r="A47" s="408" t="s">
        <v>4</v>
      </c>
      <c r="B47" s="408"/>
      <c r="C47" s="408"/>
      <c r="D47" s="352">
        <v>8.85</v>
      </c>
      <c r="E47" s="355">
        <v>10.7</v>
      </c>
      <c r="F47" s="352">
        <v>39.15</v>
      </c>
      <c r="G47" s="355">
        <v>298.5</v>
      </c>
      <c r="H47" s="77"/>
      <c r="I47" s="353">
        <v>10</v>
      </c>
      <c r="J47" s="353">
        <v>12</v>
      </c>
      <c r="K47" s="353">
        <v>10</v>
      </c>
      <c r="L47" s="353">
        <v>11</v>
      </c>
      <c r="M47" s="77"/>
      <c r="N47" s="354">
        <v>12</v>
      </c>
      <c r="O47" s="354">
        <v>32</v>
      </c>
      <c r="P47" s="354">
        <v>52</v>
      </c>
    </row>
    <row r="48" spans="1:16" x14ac:dyDescent="0.3">
      <c r="A48" s="408" t="s">
        <v>391</v>
      </c>
      <c r="B48" s="408"/>
      <c r="C48" s="408"/>
      <c r="D48" s="352">
        <v>5.33</v>
      </c>
      <c r="E48" s="352">
        <v>2.36</v>
      </c>
      <c r="F48" s="352">
        <v>31.48</v>
      </c>
      <c r="G48" s="352">
        <v>172.19</v>
      </c>
      <c r="H48" s="77"/>
      <c r="I48" s="353">
        <v>6</v>
      </c>
      <c r="J48" s="353">
        <v>3</v>
      </c>
      <c r="K48" s="353">
        <v>8</v>
      </c>
      <c r="L48" s="353">
        <v>6</v>
      </c>
      <c r="M48" s="77"/>
      <c r="N48" s="354">
        <v>12</v>
      </c>
      <c r="O48" s="354">
        <v>12</v>
      </c>
      <c r="P48" s="354">
        <v>73</v>
      </c>
    </row>
    <row r="49" spans="1:16" x14ac:dyDescent="0.3">
      <c r="A49" s="408" t="s">
        <v>5</v>
      </c>
      <c r="B49" s="408"/>
      <c r="C49" s="408"/>
      <c r="D49" s="352">
        <v>7.48</v>
      </c>
      <c r="E49" s="352">
        <v>12.53</v>
      </c>
      <c r="F49" s="352">
        <v>39.56</v>
      </c>
      <c r="G49" s="352">
        <v>310.63</v>
      </c>
      <c r="H49" s="77"/>
      <c r="I49" s="353">
        <v>8</v>
      </c>
      <c r="J49" s="353">
        <v>14</v>
      </c>
      <c r="K49" s="353">
        <v>10</v>
      </c>
      <c r="L49" s="353">
        <v>11</v>
      </c>
      <c r="M49" s="77"/>
      <c r="N49" s="354">
        <v>10</v>
      </c>
      <c r="O49" s="354">
        <v>36</v>
      </c>
      <c r="P49" s="354">
        <v>51</v>
      </c>
    </row>
    <row r="50" spans="1:16" x14ac:dyDescent="0.3">
      <c r="A50" s="408" t="s">
        <v>6</v>
      </c>
      <c r="B50" s="408"/>
      <c r="C50" s="408"/>
      <c r="D50" s="355">
        <v>2.2999999999999998</v>
      </c>
      <c r="E50" s="352">
        <v>5.87</v>
      </c>
      <c r="F50" s="355">
        <v>45.1</v>
      </c>
      <c r="G50" s="352">
        <v>247.91</v>
      </c>
      <c r="H50" s="77"/>
      <c r="I50" s="353">
        <v>3</v>
      </c>
      <c r="J50" s="353">
        <v>6</v>
      </c>
      <c r="K50" s="353">
        <v>12</v>
      </c>
      <c r="L50" s="353">
        <v>9</v>
      </c>
      <c r="M50" s="77"/>
      <c r="N50" s="354">
        <v>4</v>
      </c>
      <c r="O50" s="354">
        <v>21</v>
      </c>
      <c r="P50" s="354">
        <v>73</v>
      </c>
    </row>
    <row r="51" spans="1:16" x14ac:dyDescent="0.3">
      <c r="A51" s="408" t="s">
        <v>7</v>
      </c>
      <c r="B51" s="408"/>
      <c r="C51" s="408"/>
      <c r="D51" s="352">
        <v>11.13</v>
      </c>
      <c r="E51" s="352">
        <v>7.19</v>
      </c>
      <c r="F51" s="352">
        <v>29.58</v>
      </c>
      <c r="G51" s="352">
        <v>228.78</v>
      </c>
      <c r="H51" s="77"/>
      <c r="I51" s="353">
        <v>12</v>
      </c>
      <c r="J51" s="353">
        <v>8</v>
      </c>
      <c r="K51" s="353">
        <v>8</v>
      </c>
      <c r="L51" s="353">
        <v>8</v>
      </c>
      <c r="M51" s="77"/>
      <c r="N51" s="354">
        <v>19</v>
      </c>
      <c r="O51" s="354">
        <v>28</v>
      </c>
      <c r="P51" s="354">
        <v>52</v>
      </c>
    </row>
    <row r="52" spans="1:16" x14ac:dyDescent="0.3">
      <c r="A52" s="408" t="s">
        <v>8</v>
      </c>
      <c r="B52" s="408"/>
      <c r="C52" s="408"/>
      <c r="D52" s="352">
        <v>1.94</v>
      </c>
      <c r="E52" s="352">
        <v>7.41</v>
      </c>
      <c r="F52" s="352">
        <v>43.57</v>
      </c>
      <c r="G52" s="352">
        <v>252.42</v>
      </c>
      <c r="H52" s="77"/>
      <c r="I52" s="353">
        <v>2</v>
      </c>
      <c r="J52" s="353">
        <v>8</v>
      </c>
      <c r="K52" s="353">
        <v>11</v>
      </c>
      <c r="L52" s="353">
        <v>9</v>
      </c>
      <c r="M52" s="77"/>
      <c r="N52" s="354">
        <v>3</v>
      </c>
      <c r="O52" s="354">
        <v>26</v>
      </c>
      <c r="P52" s="354">
        <v>69</v>
      </c>
    </row>
    <row r="53" spans="1:16" x14ac:dyDescent="0.3">
      <c r="A53" s="408" t="s">
        <v>9</v>
      </c>
      <c r="B53" s="408"/>
      <c r="C53" s="408"/>
      <c r="D53" s="352">
        <v>9.5500000000000007</v>
      </c>
      <c r="E53" s="352">
        <v>11.15</v>
      </c>
      <c r="F53" s="355">
        <v>58.1</v>
      </c>
      <c r="G53" s="356">
        <v>382</v>
      </c>
      <c r="H53" s="77"/>
      <c r="I53" s="353">
        <v>11</v>
      </c>
      <c r="J53" s="353">
        <v>12</v>
      </c>
      <c r="K53" s="353">
        <v>15</v>
      </c>
      <c r="L53" s="353">
        <v>14</v>
      </c>
      <c r="M53" s="77"/>
      <c r="N53" s="354">
        <v>10</v>
      </c>
      <c r="O53" s="354">
        <v>26</v>
      </c>
      <c r="P53" s="354">
        <v>61</v>
      </c>
    </row>
    <row r="54" spans="1:16" x14ac:dyDescent="0.3">
      <c r="A54" s="408" t="s">
        <v>392</v>
      </c>
      <c r="B54" s="408"/>
      <c r="C54" s="408"/>
      <c r="D54" s="352">
        <v>5.39</v>
      </c>
      <c r="E54" s="352">
        <v>2.37</v>
      </c>
      <c r="F54" s="352">
        <v>31.69</v>
      </c>
      <c r="G54" s="352">
        <v>174.57</v>
      </c>
      <c r="H54" s="77"/>
      <c r="I54" s="353">
        <v>6</v>
      </c>
      <c r="J54" s="353">
        <v>3</v>
      </c>
      <c r="K54" s="353">
        <v>8</v>
      </c>
      <c r="L54" s="353">
        <v>6</v>
      </c>
      <c r="M54" s="77"/>
      <c r="N54" s="354">
        <v>12</v>
      </c>
      <c r="O54" s="354">
        <v>12</v>
      </c>
      <c r="P54" s="354">
        <v>73</v>
      </c>
    </row>
    <row r="55" spans="1:16" x14ac:dyDescent="0.3">
      <c r="A55" s="408" t="s">
        <v>64</v>
      </c>
      <c r="B55" s="408"/>
      <c r="C55" s="408"/>
      <c r="D55" s="352">
        <v>6.37</v>
      </c>
      <c r="E55" s="352">
        <v>7.75</v>
      </c>
      <c r="F55" s="352">
        <v>40.93</v>
      </c>
      <c r="G55" s="352">
        <v>264.82</v>
      </c>
      <c r="H55" s="77"/>
      <c r="I55" s="353">
        <v>7</v>
      </c>
      <c r="J55" s="353">
        <v>8</v>
      </c>
      <c r="K55" s="353">
        <v>11</v>
      </c>
      <c r="L55" s="353">
        <v>10</v>
      </c>
      <c r="M55" s="77"/>
      <c r="N55" s="354">
        <v>10</v>
      </c>
      <c r="O55" s="354">
        <v>26</v>
      </c>
      <c r="P55" s="354">
        <v>62</v>
      </c>
    </row>
  </sheetData>
  <mergeCells count="59">
    <mergeCell ref="A51:C51"/>
    <mergeCell ref="A52:C52"/>
    <mergeCell ref="A53:C53"/>
    <mergeCell ref="A54:C54"/>
    <mergeCell ref="A55:C55"/>
    <mergeCell ref="A46:C46"/>
    <mergeCell ref="A47:C47"/>
    <mergeCell ref="A48:C48"/>
    <mergeCell ref="A49:C49"/>
    <mergeCell ref="A50:C50"/>
    <mergeCell ref="A41:C42"/>
    <mergeCell ref="D41:F41"/>
    <mergeCell ref="G41:G42"/>
    <mergeCell ref="I41:L41"/>
    <mergeCell ref="N41:P41"/>
    <mergeCell ref="D24:F24"/>
    <mergeCell ref="G24:G25"/>
    <mergeCell ref="I24:L24"/>
    <mergeCell ref="N24:P24"/>
    <mergeCell ref="A29:C29"/>
    <mergeCell ref="A24:C25"/>
    <mergeCell ref="A13:C13"/>
    <mergeCell ref="A19:C19"/>
    <mergeCell ref="A20:C20"/>
    <mergeCell ref="A21:C21"/>
    <mergeCell ref="A23:P23"/>
    <mergeCell ref="A18:C18"/>
    <mergeCell ref="A43:C43"/>
    <mergeCell ref="A44:C44"/>
    <mergeCell ref="A45:C45"/>
    <mergeCell ref="A26:C26"/>
    <mergeCell ref="A27:C27"/>
    <mergeCell ref="A28:C28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P40"/>
    <mergeCell ref="A2:P2"/>
    <mergeCell ref="A14:C14"/>
    <mergeCell ref="A15:C15"/>
    <mergeCell ref="A16:C16"/>
    <mergeCell ref="A17:C17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ML44"/>
  <sheetViews>
    <sheetView view="pageBreakPreview" zoomScale="64" zoomScaleNormal="75" zoomScaleSheetLayoutView="64" workbookViewId="0">
      <selection activeCell="K8" sqref="K8"/>
    </sheetView>
  </sheetViews>
  <sheetFormatPr defaultColWidth="8" defaultRowHeight="16.5" x14ac:dyDescent="0.25"/>
  <cols>
    <col min="1" max="1" width="1.5703125" style="79" customWidth="1"/>
    <col min="2" max="2" width="25.85546875" style="79" customWidth="1"/>
    <col min="3" max="3" width="9.5703125" style="79" customWidth="1"/>
    <col min="4" max="4" width="25.28515625" style="79" customWidth="1"/>
    <col min="5" max="5" width="7.5703125" style="79" customWidth="1"/>
    <col min="6" max="6" width="20.5703125" style="79" customWidth="1"/>
    <col min="7" max="7" width="7.28515625" style="79" customWidth="1"/>
    <col min="8" max="8" width="20.42578125" style="79" customWidth="1"/>
    <col min="9" max="9" width="7.42578125" style="79" customWidth="1"/>
    <col min="10" max="10" width="22.28515625" style="79" customWidth="1"/>
    <col min="11" max="11" width="8" style="79" customWidth="1"/>
    <col min="12" max="12" width="25.42578125" style="79" customWidth="1"/>
    <col min="13" max="1026" width="8" style="79" customWidth="1"/>
    <col min="1027" max="16384" width="8" style="82"/>
  </cols>
  <sheetData>
    <row r="1" spans="1:1026" x14ac:dyDescent="0.25">
      <c r="B1" s="80"/>
      <c r="C1" s="80"/>
      <c r="D1" s="80"/>
      <c r="E1" s="80"/>
      <c r="F1" s="80"/>
      <c r="G1" s="80"/>
      <c r="H1" s="80"/>
      <c r="I1" s="80"/>
      <c r="K1" s="81"/>
      <c r="M1" s="81" t="s">
        <v>639</v>
      </c>
    </row>
    <row r="2" spans="1:1026" x14ac:dyDescent="0.25">
      <c r="B2" s="417" t="s">
        <v>647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</row>
    <row r="3" spans="1:1026" x14ac:dyDescent="0.25">
      <c r="B3" s="418" t="s">
        <v>433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</row>
    <row r="4" spans="1:1026" s="86" customFormat="1" x14ac:dyDescent="0.25">
      <c r="A4" s="83"/>
      <c r="B4" s="84" t="s">
        <v>434</v>
      </c>
      <c r="C4" s="85">
        <f>SUM(C5:C10)</f>
        <v>47.49</v>
      </c>
      <c r="D4" s="84" t="s">
        <v>435</v>
      </c>
      <c r="E4" s="85">
        <f>SUM(E5:E10)</f>
        <v>86.52000000000001</v>
      </c>
      <c r="F4" s="84" t="s">
        <v>436</v>
      </c>
      <c r="G4" s="85">
        <f>SUM(G5:G10)</f>
        <v>128.97</v>
      </c>
      <c r="H4" s="84" t="s">
        <v>437</v>
      </c>
      <c r="I4" s="85">
        <f>SUM(I5:I10)</f>
        <v>124.65</v>
      </c>
      <c r="J4" s="84" t="s">
        <v>438</v>
      </c>
      <c r="K4" s="85">
        <f>SUM(K5:K10)</f>
        <v>46.49</v>
      </c>
      <c r="L4" s="84" t="s">
        <v>439</v>
      </c>
      <c r="M4" s="85">
        <f>SUM(M5:M10)</f>
        <v>131.02000000000001</v>
      </c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</row>
    <row r="5" spans="1:1026" s="90" customFormat="1" ht="33" x14ac:dyDescent="0.25">
      <c r="A5" s="87"/>
      <c r="B5" s="96" t="s">
        <v>37</v>
      </c>
      <c r="C5" s="97">
        <v>11.22</v>
      </c>
      <c r="D5" s="96" t="s">
        <v>505</v>
      </c>
      <c r="E5" s="97">
        <v>16.66</v>
      </c>
      <c r="F5" s="96" t="s">
        <v>441</v>
      </c>
      <c r="G5" s="97">
        <v>44.95</v>
      </c>
      <c r="H5" s="96" t="s">
        <v>521</v>
      </c>
      <c r="I5" s="97">
        <v>57.28</v>
      </c>
      <c r="J5" s="96" t="s">
        <v>440</v>
      </c>
      <c r="K5" s="97">
        <v>11.22</v>
      </c>
      <c r="L5" s="96" t="s">
        <v>531</v>
      </c>
      <c r="M5" s="97">
        <v>27.1</v>
      </c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  <c r="QU5" s="87"/>
      <c r="QV5" s="87"/>
      <c r="QW5" s="87"/>
      <c r="QX5" s="87"/>
      <c r="QY5" s="87"/>
      <c r="QZ5" s="87"/>
      <c r="RA5" s="87"/>
      <c r="RB5" s="87"/>
      <c r="RC5" s="87"/>
      <c r="RD5" s="87"/>
      <c r="RE5" s="87"/>
      <c r="RF5" s="87"/>
      <c r="RG5" s="87"/>
      <c r="RH5" s="87"/>
      <c r="RI5" s="87"/>
      <c r="RJ5" s="87"/>
      <c r="RK5" s="87"/>
      <c r="RL5" s="87"/>
      <c r="RM5" s="87"/>
      <c r="RN5" s="87"/>
      <c r="RO5" s="87"/>
      <c r="RP5" s="87"/>
      <c r="RQ5" s="87"/>
      <c r="RR5" s="87"/>
      <c r="RS5" s="87"/>
      <c r="RT5" s="87"/>
      <c r="RU5" s="87"/>
      <c r="RV5" s="87"/>
      <c r="RW5" s="87"/>
      <c r="RX5" s="87"/>
      <c r="RY5" s="87"/>
      <c r="RZ5" s="87"/>
      <c r="SA5" s="87"/>
      <c r="SB5" s="87"/>
      <c r="SC5" s="87"/>
      <c r="SD5" s="87"/>
      <c r="SE5" s="87"/>
      <c r="SF5" s="87"/>
      <c r="SG5" s="87"/>
      <c r="SH5" s="87"/>
      <c r="SI5" s="87"/>
      <c r="SJ5" s="87"/>
      <c r="SK5" s="87"/>
      <c r="SL5" s="87"/>
      <c r="SM5" s="87"/>
      <c r="SN5" s="87"/>
      <c r="SO5" s="87"/>
      <c r="SP5" s="87"/>
      <c r="SQ5" s="87"/>
      <c r="SR5" s="87"/>
      <c r="SS5" s="87"/>
      <c r="ST5" s="87"/>
      <c r="SU5" s="87"/>
      <c r="SV5" s="87"/>
      <c r="SW5" s="87"/>
      <c r="SX5" s="87"/>
      <c r="SY5" s="87"/>
      <c r="SZ5" s="87"/>
      <c r="TA5" s="87"/>
      <c r="TB5" s="87"/>
      <c r="TC5" s="87"/>
      <c r="TD5" s="87"/>
      <c r="TE5" s="87"/>
      <c r="TF5" s="87"/>
      <c r="TG5" s="87"/>
      <c r="TH5" s="87"/>
      <c r="TI5" s="87"/>
      <c r="TJ5" s="87"/>
      <c r="TK5" s="87"/>
      <c r="TL5" s="87"/>
      <c r="TM5" s="87"/>
      <c r="TN5" s="87"/>
      <c r="TO5" s="87"/>
      <c r="TP5" s="87"/>
      <c r="TQ5" s="87"/>
      <c r="TR5" s="87"/>
      <c r="TS5" s="87"/>
      <c r="TT5" s="87"/>
      <c r="TU5" s="87"/>
      <c r="TV5" s="87"/>
      <c r="TW5" s="87"/>
      <c r="TX5" s="87"/>
      <c r="TY5" s="87"/>
      <c r="TZ5" s="87"/>
      <c r="UA5" s="87"/>
      <c r="UB5" s="87"/>
      <c r="UC5" s="87"/>
      <c r="UD5" s="87"/>
      <c r="UE5" s="87"/>
      <c r="UF5" s="87"/>
      <c r="UG5" s="87"/>
      <c r="UH5" s="87"/>
      <c r="UI5" s="87"/>
      <c r="UJ5" s="87"/>
      <c r="UK5" s="87"/>
      <c r="UL5" s="87"/>
      <c r="UM5" s="87"/>
      <c r="UN5" s="87"/>
      <c r="UO5" s="87"/>
      <c r="UP5" s="87"/>
      <c r="UQ5" s="87"/>
      <c r="UR5" s="87"/>
      <c r="US5" s="87"/>
      <c r="UT5" s="87"/>
      <c r="UU5" s="87"/>
      <c r="UV5" s="87"/>
      <c r="UW5" s="87"/>
      <c r="UX5" s="87"/>
      <c r="UY5" s="87"/>
      <c r="UZ5" s="87"/>
      <c r="VA5" s="87"/>
      <c r="VB5" s="87"/>
      <c r="VC5" s="87"/>
      <c r="VD5" s="87"/>
      <c r="VE5" s="87"/>
      <c r="VF5" s="87"/>
      <c r="VG5" s="87"/>
      <c r="VH5" s="87"/>
      <c r="VI5" s="87"/>
      <c r="VJ5" s="87"/>
      <c r="VK5" s="87"/>
      <c r="VL5" s="87"/>
      <c r="VM5" s="87"/>
      <c r="VN5" s="87"/>
      <c r="VO5" s="87"/>
      <c r="VP5" s="87"/>
      <c r="VQ5" s="87"/>
      <c r="VR5" s="87"/>
      <c r="VS5" s="87"/>
      <c r="VT5" s="87"/>
      <c r="VU5" s="87"/>
      <c r="VV5" s="87"/>
      <c r="VW5" s="87"/>
      <c r="VX5" s="87"/>
      <c r="VY5" s="87"/>
      <c r="VZ5" s="87"/>
      <c r="WA5" s="87"/>
      <c r="WB5" s="87"/>
      <c r="WC5" s="87"/>
      <c r="WD5" s="87"/>
      <c r="WE5" s="87"/>
      <c r="WF5" s="87"/>
      <c r="WG5" s="87"/>
      <c r="WH5" s="87"/>
      <c r="WI5" s="87"/>
      <c r="WJ5" s="87"/>
      <c r="WK5" s="87"/>
      <c r="WL5" s="87"/>
      <c r="WM5" s="87"/>
      <c r="WN5" s="87"/>
      <c r="WO5" s="87"/>
      <c r="WP5" s="87"/>
      <c r="WQ5" s="87"/>
      <c r="WR5" s="87"/>
      <c r="WS5" s="87"/>
      <c r="WT5" s="87"/>
      <c r="WU5" s="87"/>
      <c r="WV5" s="87"/>
      <c r="WW5" s="87"/>
      <c r="WX5" s="87"/>
      <c r="WY5" s="87"/>
      <c r="WZ5" s="87"/>
      <c r="XA5" s="87"/>
      <c r="XB5" s="87"/>
      <c r="XC5" s="87"/>
      <c r="XD5" s="87"/>
      <c r="XE5" s="87"/>
      <c r="XF5" s="87"/>
      <c r="XG5" s="87"/>
      <c r="XH5" s="87"/>
      <c r="XI5" s="87"/>
      <c r="XJ5" s="87"/>
      <c r="XK5" s="87"/>
      <c r="XL5" s="87"/>
      <c r="XM5" s="87"/>
      <c r="XN5" s="87"/>
      <c r="XO5" s="87"/>
      <c r="XP5" s="87"/>
      <c r="XQ5" s="87"/>
      <c r="XR5" s="87"/>
      <c r="XS5" s="87"/>
      <c r="XT5" s="87"/>
      <c r="XU5" s="87"/>
      <c r="XV5" s="87"/>
      <c r="XW5" s="87"/>
      <c r="XX5" s="87"/>
      <c r="XY5" s="87"/>
      <c r="XZ5" s="87"/>
      <c r="YA5" s="87"/>
      <c r="YB5" s="87"/>
      <c r="YC5" s="87"/>
      <c r="YD5" s="87"/>
      <c r="YE5" s="87"/>
      <c r="YF5" s="87"/>
      <c r="YG5" s="87"/>
      <c r="YH5" s="87"/>
      <c r="YI5" s="87"/>
      <c r="YJ5" s="87"/>
      <c r="YK5" s="87"/>
      <c r="YL5" s="87"/>
      <c r="YM5" s="87"/>
      <c r="YN5" s="87"/>
      <c r="YO5" s="87"/>
      <c r="YP5" s="87"/>
      <c r="YQ5" s="87"/>
      <c r="YR5" s="87"/>
      <c r="YS5" s="87"/>
      <c r="YT5" s="87"/>
      <c r="YU5" s="87"/>
      <c r="YV5" s="87"/>
      <c r="YW5" s="87"/>
      <c r="YX5" s="87"/>
      <c r="YY5" s="87"/>
      <c r="YZ5" s="87"/>
      <c r="ZA5" s="87"/>
      <c r="ZB5" s="87"/>
      <c r="ZC5" s="87"/>
      <c r="ZD5" s="87"/>
      <c r="ZE5" s="87"/>
      <c r="ZF5" s="87"/>
      <c r="ZG5" s="87"/>
      <c r="ZH5" s="87"/>
      <c r="ZI5" s="87"/>
      <c r="ZJ5" s="87"/>
      <c r="ZK5" s="87"/>
      <c r="ZL5" s="87"/>
      <c r="ZM5" s="87"/>
      <c r="ZN5" s="87"/>
      <c r="ZO5" s="87"/>
      <c r="ZP5" s="87"/>
      <c r="ZQ5" s="87"/>
      <c r="ZR5" s="87"/>
      <c r="ZS5" s="87"/>
      <c r="ZT5" s="87"/>
      <c r="ZU5" s="87"/>
      <c r="ZV5" s="87"/>
      <c r="ZW5" s="87"/>
      <c r="ZX5" s="87"/>
      <c r="ZY5" s="87"/>
      <c r="ZZ5" s="87"/>
      <c r="AAA5" s="87"/>
      <c r="AAB5" s="87"/>
      <c r="AAC5" s="87"/>
      <c r="AAD5" s="87"/>
      <c r="AAE5" s="87"/>
      <c r="AAF5" s="87"/>
      <c r="AAG5" s="87"/>
      <c r="AAH5" s="87"/>
      <c r="AAI5" s="87"/>
      <c r="AAJ5" s="87"/>
      <c r="AAK5" s="87"/>
      <c r="AAL5" s="87"/>
      <c r="AAM5" s="87"/>
      <c r="AAN5" s="87"/>
      <c r="AAO5" s="87"/>
      <c r="AAP5" s="87"/>
      <c r="AAQ5" s="87"/>
      <c r="AAR5" s="87"/>
      <c r="AAS5" s="87"/>
      <c r="AAT5" s="87"/>
      <c r="AAU5" s="87"/>
      <c r="AAV5" s="87"/>
      <c r="AAW5" s="87"/>
      <c r="AAX5" s="87"/>
      <c r="AAY5" s="87"/>
      <c r="AAZ5" s="87"/>
      <c r="ABA5" s="87"/>
      <c r="ABB5" s="87"/>
      <c r="ABC5" s="87"/>
      <c r="ABD5" s="87"/>
      <c r="ABE5" s="87"/>
      <c r="ABF5" s="87"/>
      <c r="ABG5" s="87"/>
      <c r="ABH5" s="87"/>
      <c r="ABI5" s="87"/>
      <c r="ABJ5" s="87"/>
      <c r="ABK5" s="87"/>
      <c r="ABL5" s="87"/>
      <c r="ABM5" s="87"/>
      <c r="ABN5" s="87"/>
      <c r="ABO5" s="87"/>
      <c r="ABP5" s="87"/>
      <c r="ABQ5" s="87"/>
      <c r="ABR5" s="87"/>
      <c r="ABS5" s="87"/>
      <c r="ABT5" s="87"/>
      <c r="ABU5" s="87"/>
      <c r="ABV5" s="87"/>
      <c r="ABW5" s="87"/>
      <c r="ABX5" s="87"/>
      <c r="ABY5" s="87"/>
      <c r="ABZ5" s="87"/>
      <c r="ACA5" s="87"/>
      <c r="ACB5" s="87"/>
      <c r="ACC5" s="87"/>
      <c r="ACD5" s="87"/>
      <c r="ACE5" s="87"/>
      <c r="ACF5" s="87"/>
      <c r="ACG5" s="87"/>
      <c r="ACH5" s="87"/>
      <c r="ACI5" s="87"/>
      <c r="ACJ5" s="87"/>
      <c r="ACK5" s="87"/>
      <c r="ACL5" s="87"/>
      <c r="ACM5" s="87"/>
      <c r="ACN5" s="87"/>
      <c r="ACO5" s="87"/>
      <c r="ACP5" s="87"/>
      <c r="ACQ5" s="87"/>
      <c r="ACR5" s="87"/>
      <c r="ACS5" s="87"/>
      <c r="ACT5" s="87"/>
      <c r="ACU5" s="87"/>
      <c r="ACV5" s="87"/>
      <c r="ACW5" s="87"/>
      <c r="ACX5" s="87"/>
      <c r="ACY5" s="87"/>
      <c r="ACZ5" s="87"/>
      <c r="ADA5" s="87"/>
      <c r="ADB5" s="87"/>
      <c r="ADC5" s="87"/>
      <c r="ADD5" s="87"/>
      <c r="ADE5" s="87"/>
      <c r="ADF5" s="87"/>
      <c r="ADG5" s="87"/>
      <c r="ADH5" s="87"/>
      <c r="ADI5" s="87"/>
      <c r="ADJ5" s="87"/>
      <c r="ADK5" s="87"/>
      <c r="ADL5" s="87"/>
      <c r="ADM5" s="87"/>
      <c r="ADN5" s="87"/>
      <c r="ADO5" s="87"/>
      <c r="ADP5" s="87"/>
      <c r="ADQ5" s="87"/>
      <c r="ADR5" s="87"/>
      <c r="ADS5" s="87"/>
      <c r="ADT5" s="87"/>
      <c r="ADU5" s="87"/>
      <c r="ADV5" s="87"/>
      <c r="ADW5" s="87"/>
      <c r="ADX5" s="87"/>
      <c r="ADY5" s="87"/>
      <c r="ADZ5" s="87"/>
      <c r="AEA5" s="87"/>
      <c r="AEB5" s="87"/>
      <c r="AEC5" s="87"/>
      <c r="AED5" s="87"/>
      <c r="AEE5" s="87"/>
      <c r="AEF5" s="87"/>
      <c r="AEG5" s="87"/>
      <c r="AEH5" s="87"/>
      <c r="AEI5" s="87"/>
      <c r="AEJ5" s="87"/>
      <c r="AEK5" s="87"/>
      <c r="AEL5" s="87"/>
      <c r="AEM5" s="87"/>
      <c r="AEN5" s="87"/>
      <c r="AEO5" s="87"/>
      <c r="AEP5" s="87"/>
      <c r="AEQ5" s="87"/>
      <c r="AER5" s="87"/>
      <c r="AES5" s="87"/>
      <c r="AET5" s="87"/>
      <c r="AEU5" s="87"/>
      <c r="AEV5" s="87"/>
      <c r="AEW5" s="87"/>
      <c r="AEX5" s="87"/>
      <c r="AEY5" s="87"/>
      <c r="AEZ5" s="87"/>
      <c r="AFA5" s="87"/>
      <c r="AFB5" s="87"/>
      <c r="AFC5" s="87"/>
      <c r="AFD5" s="87"/>
      <c r="AFE5" s="87"/>
      <c r="AFF5" s="87"/>
      <c r="AFG5" s="87"/>
      <c r="AFH5" s="87"/>
      <c r="AFI5" s="87"/>
      <c r="AFJ5" s="87"/>
      <c r="AFK5" s="87"/>
      <c r="AFL5" s="87"/>
      <c r="AFM5" s="87"/>
      <c r="AFN5" s="87"/>
      <c r="AFO5" s="87"/>
      <c r="AFP5" s="87"/>
      <c r="AFQ5" s="87"/>
      <c r="AFR5" s="87"/>
      <c r="AFS5" s="87"/>
      <c r="AFT5" s="87"/>
      <c r="AFU5" s="87"/>
      <c r="AFV5" s="87"/>
      <c r="AFW5" s="87"/>
      <c r="AFX5" s="87"/>
      <c r="AFY5" s="87"/>
      <c r="AFZ5" s="87"/>
      <c r="AGA5" s="87"/>
      <c r="AGB5" s="87"/>
      <c r="AGC5" s="87"/>
      <c r="AGD5" s="87"/>
      <c r="AGE5" s="87"/>
      <c r="AGF5" s="87"/>
      <c r="AGG5" s="87"/>
      <c r="AGH5" s="87"/>
      <c r="AGI5" s="87"/>
      <c r="AGJ5" s="87"/>
      <c r="AGK5" s="87"/>
      <c r="AGL5" s="87"/>
      <c r="AGM5" s="87"/>
      <c r="AGN5" s="87"/>
      <c r="AGO5" s="87"/>
      <c r="AGP5" s="87"/>
      <c r="AGQ5" s="87"/>
      <c r="AGR5" s="87"/>
      <c r="AGS5" s="87"/>
      <c r="AGT5" s="87"/>
      <c r="AGU5" s="87"/>
      <c r="AGV5" s="87"/>
      <c r="AGW5" s="87"/>
      <c r="AGX5" s="87"/>
      <c r="AGY5" s="87"/>
      <c r="AGZ5" s="87"/>
      <c r="AHA5" s="87"/>
      <c r="AHB5" s="87"/>
      <c r="AHC5" s="87"/>
      <c r="AHD5" s="87"/>
      <c r="AHE5" s="87"/>
      <c r="AHF5" s="87"/>
      <c r="AHG5" s="87"/>
      <c r="AHH5" s="87"/>
      <c r="AHI5" s="87"/>
      <c r="AHJ5" s="87"/>
      <c r="AHK5" s="87"/>
      <c r="AHL5" s="87"/>
      <c r="AHM5" s="87"/>
      <c r="AHN5" s="87"/>
      <c r="AHO5" s="87"/>
      <c r="AHP5" s="87"/>
      <c r="AHQ5" s="87"/>
      <c r="AHR5" s="87"/>
      <c r="AHS5" s="87"/>
      <c r="AHT5" s="87"/>
      <c r="AHU5" s="87"/>
      <c r="AHV5" s="87"/>
      <c r="AHW5" s="87"/>
      <c r="AHX5" s="87"/>
      <c r="AHY5" s="87"/>
      <c r="AHZ5" s="87"/>
      <c r="AIA5" s="87"/>
      <c r="AIB5" s="87"/>
      <c r="AIC5" s="87"/>
      <c r="AID5" s="87"/>
      <c r="AIE5" s="87"/>
      <c r="AIF5" s="87"/>
      <c r="AIG5" s="87"/>
      <c r="AIH5" s="87"/>
      <c r="AII5" s="87"/>
      <c r="AIJ5" s="87"/>
      <c r="AIK5" s="87"/>
      <c r="AIL5" s="87"/>
      <c r="AIM5" s="87"/>
      <c r="AIN5" s="87"/>
      <c r="AIO5" s="87"/>
      <c r="AIP5" s="87"/>
      <c r="AIQ5" s="87"/>
      <c r="AIR5" s="87"/>
      <c r="AIS5" s="87"/>
      <c r="AIT5" s="87"/>
      <c r="AIU5" s="87"/>
      <c r="AIV5" s="87"/>
      <c r="AIW5" s="87"/>
      <c r="AIX5" s="87"/>
      <c r="AIY5" s="87"/>
      <c r="AIZ5" s="87"/>
      <c r="AJA5" s="87"/>
      <c r="AJB5" s="87"/>
      <c r="AJC5" s="87"/>
      <c r="AJD5" s="87"/>
      <c r="AJE5" s="87"/>
      <c r="AJF5" s="87"/>
      <c r="AJG5" s="87"/>
      <c r="AJH5" s="87"/>
      <c r="AJI5" s="87"/>
      <c r="AJJ5" s="87"/>
      <c r="AJK5" s="87"/>
      <c r="AJL5" s="87"/>
      <c r="AJM5" s="87"/>
      <c r="AJN5" s="87"/>
      <c r="AJO5" s="87"/>
      <c r="AJP5" s="87"/>
      <c r="AJQ5" s="87"/>
      <c r="AJR5" s="87"/>
      <c r="AJS5" s="87"/>
      <c r="AJT5" s="87"/>
      <c r="AJU5" s="87"/>
      <c r="AJV5" s="87"/>
      <c r="AJW5" s="87"/>
      <c r="AJX5" s="87"/>
      <c r="AJY5" s="87"/>
      <c r="AJZ5" s="87"/>
      <c r="AKA5" s="87"/>
      <c r="AKB5" s="87"/>
      <c r="AKC5" s="87"/>
      <c r="AKD5" s="87"/>
      <c r="AKE5" s="87"/>
      <c r="AKF5" s="87"/>
      <c r="AKG5" s="87"/>
      <c r="AKH5" s="87"/>
      <c r="AKI5" s="87"/>
      <c r="AKJ5" s="87"/>
      <c r="AKK5" s="87"/>
      <c r="AKL5" s="87"/>
      <c r="AKM5" s="87"/>
      <c r="AKN5" s="87"/>
      <c r="AKO5" s="87"/>
      <c r="AKP5" s="87"/>
      <c r="AKQ5" s="87"/>
      <c r="AKR5" s="87"/>
      <c r="AKS5" s="87"/>
      <c r="AKT5" s="87"/>
      <c r="AKU5" s="87"/>
      <c r="AKV5" s="87"/>
      <c r="AKW5" s="87"/>
      <c r="AKX5" s="87"/>
      <c r="AKY5" s="87"/>
      <c r="AKZ5" s="87"/>
      <c r="ALA5" s="87"/>
      <c r="ALB5" s="87"/>
      <c r="ALC5" s="87"/>
      <c r="ALD5" s="87"/>
      <c r="ALE5" s="87"/>
      <c r="ALF5" s="87"/>
      <c r="ALG5" s="87"/>
      <c r="ALH5" s="87"/>
      <c r="ALI5" s="87"/>
      <c r="ALJ5" s="87"/>
      <c r="ALK5" s="87"/>
      <c r="ALL5" s="87"/>
      <c r="ALM5" s="87"/>
      <c r="ALN5" s="87"/>
      <c r="ALO5" s="87"/>
      <c r="ALP5" s="87"/>
      <c r="ALQ5" s="87"/>
      <c r="ALR5" s="87"/>
      <c r="ALS5" s="87"/>
      <c r="ALT5" s="87"/>
      <c r="ALU5" s="87"/>
      <c r="ALV5" s="87"/>
      <c r="ALW5" s="87"/>
      <c r="ALX5" s="87"/>
      <c r="ALY5" s="87"/>
      <c r="ALZ5" s="87"/>
      <c r="AMA5" s="87"/>
      <c r="AMB5" s="87"/>
      <c r="AMC5" s="87"/>
      <c r="AMD5" s="87"/>
      <c r="AME5" s="87"/>
      <c r="AMF5" s="87"/>
      <c r="AMG5" s="87"/>
      <c r="AMH5" s="87"/>
      <c r="AMI5" s="87"/>
      <c r="AMJ5" s="87"/>
      <c r="AMK5" s="87"/>
      <c r="AML5" s="87"/>
    </row>
    <row r="6" spans="1:1026" s="90" customFormat="1" ht="49.5" x14ac:dyDescent="0.25">
      <c r="A6" s="87"/>
      <c r="B6" s="96" t="s">
        <v>634</v>
      </c>
      <c r="C6" s="97">
        <v>16.87</v>
      </c>
      <c r="D6" s="96" t="s">
        <v>506</v>
      </c>
      <c r="E6" s="97">
        <v>17.010000000000002</v>
      </c>
      <c r="F6" s="96" t="s">
        <v>515</v>
      </c>
      <c r="G6" s="97">
        <v>64.19</v>
      </c>
      <c r="H6" s="96" t="s">
        <v>522</v>
      </c>
      <c r="I6" s="97">
        <v>16.34</v>
      </c>
      <c r="J6" s="96" t="s">
        <v>526</v>
      </c>
      <c r="K6" s="97">
        <v>15.87</v>
      </c>
      <c r="L6" s="96" t="s">
        <v>532</v>
      </c>
      <c r="M6" s="97">
        <v>60.13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  <c r="IX6" s="87"/>
      <c r="IY6" s="87"/>
      <c r="IZ6" s="87"/>
      <c r="JA6" s="87"/>
      <c r="JB6" s="87"/>
      <c r="JC6" s="87"/>
      <c r="JD6" s="87"/>
      <c r="JE6" s="87"/>
      <c r="JF6" s="87"/>
      <c r="JG6" s="87"/>
      <c r="JH6" s="87"/>
      <c r="JI6" s="87"/>
      <c r="JJ6" s="87"/>
      <c r="JK6" s="87"/>
      <c r="JL6" s="87"/>
      <c r="JM6" s="87"/>
      <c r="JN6" s="87"/>
      <c r="JO6" s="87"/>
      <c r="JP6" s="87"/>
      <c r="JQ6" s="87"/>
      <c r="JR6" s="87"/>
      <c r="JS6" s="87"/>
      <c r="JT6" s="87"/>
      <c r="JU6" s="87"/>
      <c r="JV6" s="87"/>
      <c r="JW6" s="87"/>
      <c r="JX6" s="87"/>
      <c r="JY6" s="87"/>
      <c r="JZ6" s="87"/>
      <c r="KA6" s="87"/>
      <c r="KB6" s="87"/>
      <c r="KC6" s="87"/>
      <c r="KD6" s="87"/>
      <c r="KE6" s="87"/>
      <c r="KF6" s="87"/>
      <c r="KG6" s="87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87"/>
      <c r="MB6" s="87"/>
      <c r="MC6" s="87"/>
      <c r="MD6" s="87"/>
      <c r="ME6" s="87"/>
      <c r="MF6" s="87"/>
      <c r="MG6" s="87"/>
      <c r="MH6" s="87"/>
      <c r="MI6" s="87"/>
      <c r="MJ6" s="87"/>
      <c r="MK6" s="87"/>
      <c r="ML6" s="87"/>
      <c r="MM6" s="87"/>
      <c r="MN6" s="87"/>
      <c r="MO6" s="87"/>
      <c r="MP6" s="87"/>
      <c r="MQ6" s="87"/>
      <c r="MR6" s="87"/>
      <c r="MS6" s="87"/>
      <c r="MT6" s="87"/>
      <c r="MU6" s="87"/>
      <c r="MV6" s="87"/>
      <c r="MW6" s="87"/>
      <c r="MX6" s="87"/>
      <c r="MY6" s="87"/>
      <c r="MZ6" s="87"/>
      <c r="NA6" s="87"/>
      <c r="NB6" s="87"/>
      <c r="NC6" s="87"/>
      <c r="ND6" s="87"/>
      <c r="NE6" s="87"/>
      <c r="NF6" s="87"/>
      <c r="NG6" s="87"/>
      <c r="NH6" s="87"/>
      <c r="NI6" s="87"/>
      <c r="NJ6" s="87"/>
      <c r="NK6" s="87"/>
      <c r="NL6" s="87"/>
      <c r="NM6" s="87"/>
      <c r="NN6" s="87"/>
      <c r="NO6" s="87"/>
      <c r="NP6" s="87"/>
      <c r="NQ6" s="87"/>
      <c r="NR6" s="87"/>
      <c r="NS6" s="87"/>
      <c r="NT6" s="87"/>
      <c r="NU6" s="87"/>
      <c r="NV6" s="87"/>
      <c r="NW6" s="87"/>
      <c r="NX6" s="87"/>
      <c r="NY6" s="87"/>
      <c r="NZ6" s="87"/>
      <c r="OA6" s="87"/>
      <c r="OB6" s="87"/>
      <c r="OC6" s="87"/>
      <c r="OD6" s="87"/>
      <c r="OE6" s="87"/>
      <c r="OF6" s="87"/>
      <c r="OG6" s="87"/>
      <c r="OH6" s="87"/>
      <c r="OI6" s="87"/>
      <c r="OJ6" s="87"/>
      <c r="OK6" s="87"/>
      <c r="OL6" s="87"/>
      <c r="OM6" s="87"/>
      <c r="ON6" s="87"/>
      <c r="OO6" s="87"/>
      <c r="OP6" s="87"/>
      <c r="OQ6" s="87"/>
      <c r="OR6" s="87"/>
      <c r="OS6" s="87"/>
      <c r="OT6" s="87"/>
      <c r="OU6" s="87"/>
      <c r="OV6" s="87"/>
      <c r="OW6" s="87"/>
      <c r="OX6" s="87"/>
      <c r="OY6" s="87"/>
      <c r="OZ6" s="87"/>
      <c r="PA6" s="87"/>
      <c r="PB6" s="87"/>
      <c r="PC6" s="87"/>
      <c r="PD6" s="87"/>
      <c r="PE6" s="87"/>
      <c r="PF6" s="87"/>
      <c r="PG6" s="87"/>
      <c r="PH6" s="87"/>
      <c r="PI6" s="87"/>
      <c r="PJ6" s="87"/>
      <c r="PK6" s="87"/>
      <c r="PL6" s="87"/>
      <c r="PM6" s="87"/>
      <c r="PN6" s="87"/>
      <c r="PO6" s="87"/>
      <c r="PP6" s="87"/>
      <c r="PQ6" s="87"/>
      <c r="PR6" s="87"/>
      <c r="PS6" s="87"/>
      <c r="PT6" s="87"/>
      <c r="PU6" s="87"/>
      <c r="PV6" s="87"/>
      <c r="PW6" s="87"/>
      <c r="PX6" s="87"/>
      <c r="PY6" s="87"/>
      <c r="PZ6" s="87"/>
      <c r="QA6" s="87"/>
      <c r="QB6" s="87"/>
      <c r="QC6" s="87"/>
      <c r="QD6" s="87"/>
      <c r="QE6" s="87"/>
      <c r="QF6" s="87"/>
      <c r="QG6" s="87"/>
      <c r="QH6" s="87"/>
      <c r="QI6" s="87"/>
      <c r="QJ6" s="87"/>
      <c r="QK6" s="87"/>
      <c r="QL6" s="87"/>
      <c r="QM6" s="87"/>
      <c r="QN6" s="87"/>
      <c r="QO6" s="87"/>
      <c r="QP6" s="87"/>
      <c r="QQ6" s="87"/>
      <c r="QR6" s="87"/>
      <c r="QS6" s="87"/>
      <c r="QT6" s="87"/>
      <c r="QU6" s="87"/>
      <c r="QV6" s="87"/>
      <c r="QW6" s="87"/>
      <c r="QX6" s="87"/>
      <c r="QY6" s="87"/>
      <c r="QZ6" s="87"/>
      <c r="RA6" s="87"/>
      <c r="RB6" s="87"/>
      <c r="RC6" s="87"/>
      <c r="RD6" s="87"/>
      <c r="RE6" s="87"/>
      <c r="RF6" s="87"/>
      <c r="RG6" s="87"/>
      <c r="RH6" s="87"/>
      <c r="RI6" s="87"/>
      <c r="RJ6" s="87"/>
      <c r="RK6" s="87"/>
      <c r="RL6" s="87"/>
      <c r="RM6" s="87"/>
      <c r="RN6" s="87"/>
      <c r="RO6" s="87"/>
      <c r="RP6" s="87"/>
      <c r="RQ6" s="87"/>
      <c r="RR6" s="87"/>
      <c r="RS6" s="87"/>
      <c r="RT6" s="87"/>
      <c r="RU6" s="87"/>
      <c r="RV6" s="87"/>
      <c r="RW6" s="87"/>
      <c r="RX6" s="87"/>
      <c r="RY6" s="87"/>
      <c r="RZ6" s="87"/>
      <c r="SA6" s="87"/>
      <c r="SB6" s="87"/>
      <c r="SC6" s="87"/>
      <c r="SD6" s="87"/>
      <c r="SE6" s="87"/>
      <c r="SF6" s="87"/>
      <c r="SG6" s="87"/>
      <c r="SH6" s="87"/>
      <c r="SI6" s="87"/>
      <c r="SJ6" s="87"/>
      <c r="SK6" s="87"/>
      <c r="SL6" s="87"/>
      <c r="SM6" s="87"/>
      <c r="SN6" s="87"/>
      <c r="SO6" s="87"/>
      <c r="SP6" s="87"/>
      <c r="SQ6" s="87"/>
      <c r="SR6" s="87"/>
      <c r="SS6" s="87"/>
      <c r="ST6" s="87"/>
      <c r="SU6" s="87"/>
      <c r="SV6" s="87"/>
      <c r="SW6" s="87"/>
      <c r="SX6" s="87"/>
      <c r="SY6" s="87"/>
      <c r="SZ6" s="87"/>
      <c r="TA6" s="87"/>
      <c r="TB6" s="87"/>
      <c r="TC6" s="87"/>
      <c r="TD6" s="87"/>
      <c r="TE6" s="87"/>
      <c r="TF6" s="87"/>
      <c r="TG6" s="87"/>
      <c r="TH6" s="87"/>
      <c r="TI6" s="87"/>
      <c r="TJ6" s="87"/>
      <c r="TK6" s="87"/>
      <c r="TL6" s="87"/>
      <c r="TM6" s="87"/>
      <c r="TN6" s="87"/>
      <c r="TO6" s="87"/>
      <c r="TP6" s="87"/>
      <c r="TQ6" s="87"/>
      <c r="TR6" s="87"/>
      <c r="TS6" s="87"/>
      <c r="TT6" s="87"/>
      <c r="TU6" s="87"/>
      <c r="TV6" s="87"/>
      <c r="TW6" s="87"/>
      <c r="TX6" s="87"/>
      <c r="TY6" s="87"/>
      <c r="TZ6" s="87"/>
      <c r="UA6" s="87"/>
      <c r="UB6" s="87"/>
      <c r="UC6" s="87"/>
      <c r="UD6" s="87"/>
      <c r="UE6" s="87"/>
      <c r="UF6" s="87"/>
      <c r="UG6" s="87"/>
      <c r="UH6" s="87"/>
      <c r="UI6" s="87"/>
      <c r="UJ6" s="87"/>
      <c r="UK6" s="87"/>
      <c r="UL6" s="87"/>
      <c r="UM6" s="87"/>
      <c r="UN6" s="87"/>
      <c r="UO6" s="87"/>
      <c r="UP6" s="87"/>
      <c r="UQ6" s="87"/>
      <c r="UR6" s="87"/>
      <c r="US6" s="87"/>
      <c r="UT6" s="87"/>
      <c r="UU6" s="87"/>
      <c r="UV6" s="87"/>
      <c r="UW6" s="87"/>
      <c r="UX6" s="87"/>
      <c r="UY6" s="87"/>
      <c r="UZ6" s="87"/>
      <c r="VA6" s="87"/>
      <c r="VB6" s="87"/>
      <c r="VC6" s="87"/>
      <c r="VD6" s="87"/>
      <c r="VE6" s="87"/>
      <c r="VF6" s="87"/>
      <c r="VG6" s="87"/>
      <c r="VH6" s="87"/>
      <c r="VI6" s="87"/>
      <c r="VJ6" s="87"/>
      <c r="VK6" s="87"/>
      <c r="VL6" s="87"/>
      <c r="VM6" s="87"/>
      <c r="VN6" s="87"/>
      <c r="VO6" s="87"/>
      <c r="VP6" s="87"/>
      <c r="VQ6" s="87"/>
      <c r="VR6" s="87"/>
      <c r="VS6" s="87"/>
      <c r="VT6" s="87"/>
      <c r="VU6" s="87"/>
      <c r="VV6" s="87"/>
      <c r="VW6" s="87"/>
      <c r="VX6" s="87"/>
      <c r="VY6" s="87"/>
      <c r="VZ6" s="87"/>
      <c r="WA6" s="87"/>
      <c r="WB6" s="87"/>
      <c r="WC6" s="87"/>
      <c r="WD6" s="87"/>
      <c r="WE6" s="87"/>
      <c r="WF6" s="87"/>
      <c r="WG6" s="87"/>
      <c r="WH6" s="87"/>
      <c r="WI6" s="87"/>
      <c r="WJ6" s="87"/>
      <c r="WK6" s="87"/>
      <c r="WL6" s="87"/>
      <c r="WM6" s="87"/>
      <c r="WN6" s="87"/>
      <c r="WO6" s="87"/>
      <c r="WP6" s="87"/>
      <c r="WQ6" s="87"/>
      <c r="WR6" s="87"/>
      <c r="WS6" s="87"/>
      <c r="WT6" s="87"/>
      <c r="WU6" s="87"/>
      <c r="WV6" s="87"/>
      <c r="WW6" s="87"/>
      <c r="WX6" s="87"/>
      <c r="WY6" s="87"/>
      <c r="WZ6" s="87"/>
      <c r="XA6" s="87"/>
      <c r="XB6" s="87"/>
      <c r="XC6" s="87"/>
      <c r="XD6" s="87"/>
      <c r="XE6" s="87"/>
      <c r="XF6" s="87"/>
      <c r="XG6" s="87"/>
      <c r="XH6" s="87"/>
      <c r="XI6" s="87"/>
      <c r="XJ6" s="87"/>
      <c r="XK6" s="87"/>
      <c r="XL6" s="87"/>
      <c r="XM6" s="87"/>
      <c r="XN6" s="87"/>
      <c r="XO6" s="87"/>
      <c r="XP6" s="87"/>
      <c r="XQ6" s="87"/>
      <c r="XR6" s="87"/>
      <c r="XS6" s="87"/>
      <c r="XT6" s="87"/>
      <c r="XU6" s="87"/>
      <c r="XV6" s="87"/>
      <c r="XW6" s="87"/>
      <c r="XX6" s="87"/>
      <c r="XY6" s="87"/>
      <c r="XZ6" s="87"/>
      <c r="YA6" s="87"/>
      <c r="YB6" s="87"/>
      <c r="YC6" s="87"/>
      <c r="YD6" s="87"/>
      <c r="YE6" s="87"/>
      <c r="YF6" s="87"/>
      <c r="YG6" s="87"/>
      <c r="YH6" s="87"/>
      <c r="YI6" s="87"/>
      <c r="YJ6" s="87"/>
      <c r="YK6" s="87"/>
      <c r="YL6" s="87"/>
      <c r="YM6" s="87"/>
      <c r="YN6" s="87"/>
      <c r="YO6" s="87"/>
      <c r="YP6" s="87"/>
      <c r="YQ6" s="87"/>
      <c r="YR6" s="87"/>
      <c r="YS6" s="87"/>
      <c r="YT6" s="87"/>
      <c r="YU6" s="87"/>
      <c r="YV6" s="87"/>
      <c r="YW6" s="87"/>
      <c r="YX6" s="87"/>
      <c r="YY6" s="87"/>
      <c r="YZ6" s="87"/>
      <c r="ZA6" s="87"/>
      <c r="ZB6" s="87"/>
      <c r="ZC6" s="87"/>
      <c r="ZD6" s="87"/>
      <c r="ZE6" s="87"/>
      <c r="ZF6" s="87"/>
      <c r="ZG6" s="87"/>
      <c r="ZH6" s="87"/>
      <c r="ZI6" s="87"/>
      <c r="ZJ6" s="87"/>
      <c r="ZK6" s="87"/>
      <c r="ZL6" s="87"/>
      <c r="ZM6" s="87"/>
      <c r="ZN6" s="87"/>
      <c r="ZO6" s="87"/>
      <c r="ZP6" s="87"/>
      <c r="ZQ6" s="87"/>
      <c r="ZR6" s="87"/>
      <c r="ZS6" s="87"/>
      <c r="ZT6" s="87"/>
      <c r="ZU6" s="87"/>
      <c r="ZV6" s="87"/>
      <c r="ZW6" s="87"/>
      <c r="ZX6" s="87"/>
      <c r="ZY6" s="87"/>
      <c r="ZZ6" s="87"/>
      <c r="AAA6" s="87"/>
      <c r="AAB6" s="87"/>
      <c r="AAC6" s="87"/>
      <c r="AAD6" s="87"/>
      <c r="AAE6" s="87"/>
      <c r="AAF6" s="87"/>
      <c r="AAG6" s="87"/>
      <c r="AAH6" s="87"/>
      <c r="AAI6" s="87"/>
      <c r="AAJ6" s="87"/>
      <c r="AAK6" s="87"/>
      <c r="AAL6" s="87"/>
      <c r="AAM6" s="87"/>
      <c r="AAN6" s="87"/>
      <c r="AAO6" s="87"/>
      <c r="AAP6" s="87"/>
      <c r="AAQ6" s="87"/>
      <c r="AAR6" s="87"/>
      <c r="AAS6" s="87"/>
      <c r="AAT6" s="87"/>
      <c r="AAU6" s="87"/>
      <c r="AAV6" s="87"/>
      <c r="AAW6" s="87"/>
      <c r="AAX6" s="87"/>
      <c r="AAY6" s="87"/>
      <c r="AAZ6" s="87"/>
      <c r="ABA6" s="87"/>
      <c r="ABB6" s="87"/>
      <c r="ABC6" s="87"/>
      <c r="ABD6" s="87"/>
      <c r="ABE6" s="87"/>
      <c r="ABF6" s="87"/>
      <c r="ABG6" s="87"/>
      <c r="ABH6" s="87"/>
      <c r="ABI6" s="87"/>
      <c r="ABJ6" s="87"/>
      <c r="ABK6" s="87"/>
      <c r="ABL6" s="87"/>
      <c r="ABM6" s="87"/>
      <c r="ABN6" s="87"/>
      <c r="ABO6" s="87"/>
      <c r="ABP6" s="87"/>
      <c r="ABQ6" s="87"/>
      <c r="ABR6" s="87"/>
      <c r="ABS6" s="87"/>
      <c r="ABT6" s="87"/>
      <c r="ABU6" s="87"/>
      <c r="ABV6" s="87"/>
      <c r="ABW6" s="87"/>
      <c r="ABX6" s="87"/>
      <c r="ABY6" s="87"/>
      <c r="ABZ6" s="87"/>
      <c r="ACA6" s="87"/>
      <c r="ACB6" s="87"/>
      <c r="ACC6" s="87"/>
      <c r="ACD6" s="87"/>
      <c r="ACE6" s="87"/>
      <c r="ACF6" s="87"/>
      <c r="ACG6" s="87"/>
      <c r="ACH6" s="87"/>
      <c r="ACI6" s="87"/>
      <c r="ACJ6" s="87"/>
      <c r="ACK6" s="87"/>
      <c r="ACL6" s="87"/>
      <c r="ACM6" s="87"/>
      <c r="ACN6" s="87"/>
      <c r="ACO6" s="87"/>
      <c r="ACP6" s="87"/>
      <c r="ACQ6" s="87"/>
      <c r="ACR6" s="87"/>
      <c r="ACS6" s="87"/>
      <c r="ACT6" s="87"/>
      <c r="ACU6" s="87"/>
      <c r="ACV6" s="87"/>
      <c r="ACW6" s="87"/>
      <c r="ACX6" s="87"/>
      <c r="ACY6" s="87"/>
      <c r="ACZ6" s="87"/>
      <c r="ADA6" s="87"/>
      <c r="ADB6" s="87"/>
      <c r="ADC6" s="87"/>
      <c r="ADD6" s="87"/>
      <c r="ADE6" s="87"/>
      <c r="ADF6" s="87"/>
      <c r="ADG6" s="87"/>
      <c r="ADH6" s="87"/>
      <c r="ADI6" s="87"/>
      <c r="ADJ6" s="87"/>
      <c r="ADK6" s="87"/>
      <c r="ADL6" s="87"/>
      <c r="ADM6" s="87"/>
      <c r="ADN6" s="87"/>
      <c r="ADO6" s="87"/>
      <c r="ADP6" s="87"/>
      <c r="ADQ6" s="87"/>
      <c r="ADR6" s="87"/>
      <c r="ADS6" s="87"/>
      <c r="ADT6" s="87"/>
      <c r="ADU6" s="87"/>
      <c r="ADV6" s="87"/>
      <c r="ADW6" s="87"/>
      <c r="ADX6" s="87"/>
      <c r="ADY6" s="87"/>
      <c r="ADZ6" s="87"/>
      <c r="AEA6" s="87"/>
      <c r="AEB6" s="87"/>
      <c r="AEC6" s="87"/>
      <c r="AED6" s="87"/>
      <c r="AEE6" s="87"/>
      <c r="AEF6" s="87"/>
      <c r="AEG6" s="87"/>
      <c r="AEH6" s="87"/>
      <c r="AEI6" s="87"/>
      <c r="AEJ6" s="87"/>
      <c r="AEK6" s="87"/>
      <c r="AEL6" s="87"/>
      <c r="AEM6" s="87"/>
      <c r="AEN6" s="87"/>
      <c r="AEO6" s="87"/>
      <c r="AEP6" s="87"/>
      <c r="AEQ6" s="87"/>
      <c r="AER6" s="87"/>
      <c r="AES6" s="87"/>
      <c r="AET6" s="87"/>
      <c r="AEU6" s="87"/>
      <c r="AEV6" s="87"/>
      <c r="AEW6" s="87"/>
      <c r="AEX6" s="87"/>
      <c r="AEY6" s="87"/>
      <c r="AEZ6" s="87"/>
      <c r="AFA6" s="87"/>
      <c r="AFB6" s="87"/>
      <c r="AFC6" s="87"/>
      <c r="AFD6" s="87"/>
      <c r="AFE6" s="87"/>
      <c r="AFF6" s="87"/>
      <c r="AFG6" s="87"/>
      <c r="AFH6" s="87"/>
      <c r="AFI6" s="87"/>
      <c r="AFJ6" s="87"/>
      <c r="AFK6" s="87"/>
      <c r="AFL6" s="87"/>
      <c r="AFM6" s="87"/>
      <c r="AFN6" s="87"/>
      <c r="AFO6" s="87"/>
      <c r="AFP6" s="87"/>
      <c r="AFQ6" s="87"/>
      <c r="AFR6" s="87"/>
      <c r="AFS6" s="87"/>
      <c r="AFT6" s="87"/>
      <c r="AFU6" s="87"/>
      <c r="AFV6" s="87"/>
      <c r="AFW6" s="87"/>
      <c r="AFX6" s="87"/>
      <c r="AFY6" s="87"/>
      <c r="AFZ6" s="87"/>
      <c r="AGA6" s="87"/>
      <c r="AGB6" s="87"/>
      <c r="AGC6" s="87"/>
      <c r="AGD6" s="87"/>
      <c r="AGE6" s="87"/>
      <c r="AGF6" s="87"/>
      <c r="AGG6" s="87"/>
      <c r="AGH6" s="87"/>
      <c r="AGI6" s="87"/>
      <c r="AGJ6" s="87"/>
      <c r="AGK6" s="87"/>
      <c r="AGL6" s="87"/>
      <c r="AGM6" s="87"/>
      <c r="AGN6" s="87"/>
      <c r="AGO6" s="87"/>
      <c r="AGP6" s="87"/>
      <c r="AGQ6" s="87"/>
      <c r="AGR6" s="87"/>
      <c r="AGS6" s="87"/>
      <c r="AGT6" s="87"/>
      <c r="AGU6" s="87"/>
      <c r="AGV6" s="87"/>
      <c r="AGW6" s="87"/>
      <c r="AGX6" s="87"/>
      <c r="AGY6" s="87"/>
      <c r="AGZ6" s="87"/>
      <c r="AHA6" s="87"/>
      <c r="AHB6" s="87"/>
      <c r="AHC6" s="87"/>
      <c r="AHD6" s="87"/>
      <c r="AHE6" s="87"/>
      <c r="AHF6" s="87"/>
      <c r="AHG6" s="87"/>
      <c r="AHH6" s="87"/>
      <c r="AHI6" s="87"/>
      <c r="AHJ6" s="87"/>
      <c r="AHK6" s="87"/>
      <c r="AHL6" s="87"/>
      <c r="AHM6" s="87"/>
      <c r="AHN6" s="87"/>
      <c r="AHO6" s="87"/>
      <c r="AHP6" s="87"/>
      <c r="AHQ6" s="87"/>
      <c r="AHR6" s="87"/>
      <c r="AHS6" s="87"/>
      <c r="AHT6" s="87"/>
      <c r="AHU6" s="87"/>
      <c r="AHV6" s="87"/>
      <c r="AHW6" s="87"/>
      <c r="AHX6" s="87"/>
      <c r="AHY6" s="87"/>
      <c r="AHZ6" s="87"/>
      <c r="AIA6" s="87"/>
      <c r="AIB6" s="87"/>
      <c r="AIC6" s="87"/>
      <c r="AID6" s="87"/>
      <c r="AIE6" s="87"/>
      <c r="AIF6" s="87"/>
      <c r="AIG6" s="87"/>
      <c r="AIH6" s="87"/>
      <c r="AII6" s="87"/>
      <c r="AIJ6" s="87"/>
      <c r="AIK6" s="87"/>
      <c r="AIL6" s="87"/>
      <c r="AIM6" s="87"/>
      <c r="AIN6" s="87"/>
      <c r="AIO6" s="87"/>
      <c r="AIP6" s="87"/>
      <c r="AIQ6" s="87"/>
      <c r="AIR6" s="87"/>
      <c r="AIS6" s="87"/>
      <c r="AIT6" s="87"/>
      <c r="AIU6" s="87"/>
      <c r="AIV6" s="87"/>
      <c r="AIW6" s="87"/>
      <c r="AIX6" s="87"/>
      <c r="AIY6" s="87"/>
      <c r="AIZ6" s="87"/>
      <c r="AJA6" s="87"/>
      <c r="AJB6" s="87"/>
      <c r="AJC6" s="87"/>
      <c r="AJD6" s="87"/>
      <c r="AJE6" s="87"/>
      <c r="AJF6" s="87"/>
      <c r="AJG6" s="87"/>
      <c r="AJH6" s="87"/>
      <c r="AJI6" s="87"/>
      <c r="AJJ6" s="87"/>
      <c r="AJK6" s="87"/>
      <c r="AJL6" s="87"/>
      <c r="AJM6" s="87"/>
      <c r="AJN6" s="87"/>
      <c r="AJO6" s="87"/>
      <c r="AJP6" s="87"/>
      <c r="AJQ6" s="87"/>
      <c r="AJR6" s="87"/>
      <c r="AJS6" s="87"/>
      <c r="AJT6" s="87"/>
      <c r="AJU6" s="87"/>
      <c r="AJV6" s="87"/>
      <c r="AJW6" s="87"/>
      <c r="AJX6" s="87"/>
      <c r="AJY6" s="87"/>
      <c r="AJZ6" s="87"/>
      <c r="AKA6" s="87"/>
      <c r="AKB6" s="87"/>
      <c r="AKC6" s="87"/>
      <c r="AKD6" s="87"/>
      <c r="AKE6" s="87"/>
      <c r="AKF6" s="87"/>
      <c r="AKG6" s="87"/>
      <c r="AKH6" s="87"/>
      <c r="AKI6" s="87"/>
      <c r="AKJ6" s="87"/>
      <c r="AKK6" s="87"/>
      <c r="AKL6" s="87"/>
      <c r="AKM6" s="87"/>
      <c r="AKN6" s="87"/>
      <c r="AKO6" s="87"/>
      <c r="AKP6" s="87"/>
      <c r="AKQ6" s="87"/>
      <c r="AKR6" s="87"/>
      <c r="AKS6" s="87"/>
      <c r="AKT6" s="87"/>
      <c r="AKU6" s="87"/>
      <c r="AKV6" s="87"/>
      <c r="AKW6" s="87"/>
      <c r="AKX6" s="87"/>
      <c r="AKY6" s="87"/>
      <c r="AKZ6" s="87"/>
      <c r="ALA6" s="87"/>
      <c r="ALB6" s="87"/>
      <c r="ALC6" s="87"/>
      <c r="ALD6" s="87"/>
      <c r="ALE6" s="87"/>
      <c r="ALF6" s="87"/>
      <c r="ALG6" s="87"/>
      <c r="ALH6" s="87"/>
      <c r="ALI6" s="87"/>
      <c r="ALJ6" s="87"/>
      <c r="ALK6" s="87"/>
      <c r="ALL6" s="87"/>
      <c r="ALM6" s="87"/>
      <c r="ALN6" s="87"/>
      <c r="ALO6" s="87"/>
      <c r="ALP6" s="87"/>
      <c r="ALQ6" s="87"/>
      <c r="ALR6" s="87"/>
      <c r="ALS6" s="87"/>
      <c r="ALT6" s="87"/>
      <c r="ALU6" s="87"/>
      <c r="ALV6" s="87"/>
      <c r="ALW6" s="87"/>
      <c r="ALX6" s="87"/>
      <c r="ALY6" s="87"/>
      <c r="ALZ6" s="87"/>
      <c r="AMA6" s="87"/>
      <c r="AMB6" s="87"/>
      <c r="AMC6" s="87"/>
      <c r="AMD6" s="87"/>
      <c r="AME6" s="87"/>
      <c r="AMF6" s="87"/>
      <c r="AMG6" s="87"/>
      <c r="AMH6" s="87"/>
      <c r="AMI6" s="87"/>
      <c r="AMJ6" s="87"/>
      <c r="AMK6" s="87"/>
      <c r="AML6" s="87"/>
    </row>
    <row r="7" spans="1:1026" s="90" customFormat="1" ht="33" x14ac:dyDescent="0.25">
      <c r="A7" s="87"/>
      <c r="B7" s="96" t="s">
        <v>499</v>
      </c>
      <c r="C7" s="97">
        <v>8.58</v>
      </c>
      <c r="D7" s="96" t="s">
        <v>457</v>
      </c>
      <c r="E7" s="97">
        <v>4.3600000000000003</v>
      </c>
      <c r="F7" s="96" t="s">
        <v>516</v>
      </c>
      <c r="G7" s="97">
        <v>9.23</v>
      </c>
      <c r="H7" s="96" t="s">
        <v>13</v>
      </c>
      <c r="I7" s="97">
        <v>6.2</v>
      </c>
      <c r="J7" s="96" t="s">
        <v>499</v>
      </c>
      <c r="K7" s="97">
        <v>8.58</v>
      </c>
      <c r="L7" s="96" t="s">
        <v>457</v>
      </c>
      <c r="M7" s="97">
        <v>4.3600000000000003</v>
      </c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7"/>
      <c r="NI7" s="87"/>
      <c r="NJ7" s="87"/>
      <c r="NK7" s="87"/>
      <c r="NL7" s="87"/>
      <c r="NM7" s="87"/>
      <c r="NN7" s="87"/>
      <c r="NO7" s="87"/>
      <c r="NP7" s="87"/>
      <c r="NQ7" s="87"/>
      <c r="NR7" s="87"/>
      <c r="NS7" s="87"/>
      <c r="NT7" s="87"/>
      <c r="NU7" s="87"/>
      <c r="NV7" s="87"/>
      <c r="NW7" s="87"/>
      <c r="NX7" s="87"/>
      <c r="NY7" s="87"/>
      <c r="NZ7" s="87"/>
      <c r="OA7" s="87"/>
      <c r="OB7" s="87"/>
      <c r="OC7" s="87"/>
      <c r="OD7" s="87"/>
      <c r="OE7" s="87"/>
      <c r="OF7" s="87"/>
      <c r="OG7" s="87"/>
      <c r="OH7" s="87"/>
      <c r="OI7" s="87"/>
      <c r="OJ7" s="87"/>
      <c r="OK7" s="87"/>
      <c r="OL7" s="87"/>
      <c r="OM7" s="87"/>
      <c r="ON7" s="87"/>
      <c r="OO7" s="87"/>
      <c r="OP7" s="87"/>
      <c r="OQ7" s="87"/>
      <c r="OR7" s="87"/>
      <c r="OS7" s="87"/>
      <c r="OT7" s="87"/>
      <c r="OU7" s="87"/>
      <c r="OV7" s="87"/>
      <c r="OW7" s="87"/>
      <c r="OX7" s="87"/>
      <c r="OY7" s="87"/>
      <c r="OZ7" s="87"/>
      <c r="PA7" s="87"/>
      <c r="PB7" s="87"/>
      <c r="PC7" s="87"/>
      <c r="PD7" s="87"/>
      <c r="PE7" s="87"/>
      <c r="PF7" s="87"/>
      <c r="PG7" s="87"/>
      <c r="PH7" s="87"/>
      <c r="PI7" s="87"/>
      <c r="PJ7" s="87"/>
      <c r="PK7" s="87"/>
      <c r="PL7" s="87"/>
      <c r="PM7" s="87"/>
      <c r="PN7" s="87"/>
      <c r="PO7" s="87"/>
      <c r="PP7" s="87"/>
      <c r="PQ7" s="87"/>
      <c r="PR7" s="87"/>
      <c r="PS7" s="87"/>
      <c r="PT7" s="87"/>
      <c r="PU7" s="87"/>
      <c r="PV7" s="87"/>
      <c r="PW7" s="87"/>
      <c r="PX7" s="87"/>
      <c r="PY7" s="87"/>
      <c r="PZ7" s="87"/>
      <c r="QA7" s="87"/>
      <c r="QB7" s="87"/>
      <c r="QC7" s="87"/>
      <c r="QD7" s="87"/>
      <c r="QE7" s="87"/>
      <c r="QF7" s="87"/>
      <c r="QG7" s="87"/>
      <c r="QH7" s="87"/>
      <c r="QI7" s="87"/>
      <c r="QJ7" s="87"/>
      <c r="QK7" s="87"/>
      <c r="QL7" s="87"/>
      <c r="QM7" s="87"/>
      <c r="QN7" s="87"/>
      <c r="QO7" s="87"/>
      <c r="QP7" s="87"/>
      <c r="QQ7" s="87"/>
      <c r="QR7" s="87"/>
      <c r="QS7" s="87"/>
      <c r="QT7" s="87"/>
      <c r="QU7" s="87"/>
      <c r="QV7" s="87"/>
      <c r="QW7" s="87"/>
      <c r="QX7" s="87"/>
      <c r="QY7" s="87"/>
      <c r="QZ7" s="87"/>
      <c r="RA7" s="87"/>
      <c r="RB7" s="87"/>
      <c r="RC7" s="87"/>
      <c r="RD7" s="87"/>
      <c r="RE7" s="87"/>
      <c r="RF7" s="87"/>
      <c r="RG7" s="87"/>
      <c r="RH7" s="87"/>
      <c r="RI7" s="87"/>
      <c r="RJ7" s="87"/>
      <c r="RK7" s="87"/>
      <c r="RL7" s="87"/>
      <c r="RM7" s="87"/>
      <c r="RN7" s="87"/>
      <c r="RO7" s="87"/>
      <c r="RP7" s="87"/>
      <c r="RQ7" s="87"/>
      <c r="RR7" s="87"/>
      <c r="RS7" s="87"/>
      <c r="RT7" s="87"/>
      <c r="RU7" s="87"/>
      <c r="RV7" s="87"/>
      <c r="RW7" s="87"/>
      <c r="RX7" s="87"/>
      <c r="RY7" s="87"/>
      <c r="RZ7" s="87"/>
      <c r="SA7" s="87"/>
      <c r="SB7" s="87"/>
      <c r="SC7" s="87"/>
      <c r="SD7" s="87"/>
      <c r="SE7" s="87"/>
      <c r="SF7" s="87"/>
      <c r="SG7" s="87"/>
      <c r="SH7" s="87"/>
      <c r="SI7" s="87"/>
      <c r="SJ7" s="87"/>
      <c r="SK7" s="87"/>
      <c r="SL7" s="87"/>
      <c r="SM7" s="87"/>
      <c r="SN7" s="87"/>
      <c r="SO7" s="87"/>
      <c r="SP7" s="87"/>
      <c r="SQ7" s="87"/>
      <c r="SR7" s="87"/>
      <c r="SS7" s="87"/>
      <c r="ST7" s="87"/>
      <c r="SU7" s="87"/>
      <c r="SV7" s="87"/>
      <c r="SW7" s="87"/>
      <c r="SX7" s="87"/>
      <c r="SY7" s="87"/>
      <c r="SZ7" s="87"/>
      <c r="TA7" s="87"/>
      <c r="TB7" s="87"/>
      <c r="TC7" s="87"/>
      <c r="TD7" s="87"/>
      <c r="TE7" s="87"/>
      <c r="TF7" s="87"/>
      <c r="TG7" s="87"/>
      <c r="TH7" s="87"/>
      <c r="TI7" s="87"/>
      <c r="TJ7" s="87"/>
      <c r="TK7" s="87"/>
      <c r="TL7" s="87"/>
      <c r="TM7" s="87"/>
      <c r="TN7" s="87"/>
      <c r="TO7" s="87"/>
      <c r="TP7" s="87"/>
      <c r="TQ7" s="87"/>
      <c r="TR7" s="87"/>
      <c r="TS7" s="87"/>
      <c r="TT7" s="87"/>
      <c r="TU7" s="87"/>
      <c r="TV7" s="87"/>
      <c r="TW7" s="87"/>
      <c r="TX7" s="87"/>
      <c r="TY7" s="87"/>
      <c r="TZ7" s="87"/>
      <c r="UA7" s="87"/>
      <c r="UB7" s="87"/>
      <c r="UC7" s="87"/>
      <c r="UD7" s="87"/>
      <c r="UE7" s="87"/>
      <c r="UF7" s="87"/>
      <c r="UG7" s="87"/>
      <c r="UH7" s="87"/>
      <c r="UI7" s="87"/>
      <c r="UJ7" s="87"/>
      <c r="UK7" s="87"/>
      <c r="UL7" s="87"/>
      <c r="UM7" s="87"/>
      <c r="UN7" s="87"/>
      <c r="UO7" s="87"/>
      <c r="UP7" s="87"/>
      <c r="UQ7" s="87"/>
      <c r="UR7" s="87"/>
      <c r="US7" s="87"/>
      <c r="UT7" s="87"/>
      <c r="UU7" s="87"/>
      <c r="UV7" s="87"/>
      <c r="UW7" s="87"/>
      <c r="UX7" s="87"/>
      <c r="UY7" s="87"/>
      <c r="UZ7" s="87"/>
      <c r="VA7" s="87"/>
      <c r="VB7" s="87"/>
      <c r="VC7" s="87"/>
      <c r="VD7" s="87"/>
      <c r="VE7" s="87"/>
      <c r="VF7" s="87"/>
      <c r="VG7" s="87"/>
      <c r="VH7" s="87"/>
      <c r="VI7" s="87"/>
      <c r="VJ7" s="87"/>
      <c r="VK7" s="87"/>
      <c r="VL7" s="87"/>
      <c r="VM7" s="87"/>
      <c r="VN7" s="87"/>
      <c r="VO7" s="87"/>
      <c r="VP7" s="87"/>
      <c r="VQ7" s="87"/>
      <c r="VR7" s="87"/>
      <c r="VS7" s="87"/>
      <c r="VT7" s="87"/>
      <c r="VU7" s="87"/>
      <c r="VV7" s="87"/>
      <c r="VW7" s="87"/>
      <c r="VX7" s="87"/>
      <c r="VY7" s="87"/>
      <c r="VZ7" s="87"/>
      <c r="WA7" s="87"/>
      <c r="WB7" s="87"/>
      <c r="WC7" s="87"/>
      <c r="WD7" s="87"/>
      <c r="WE7" s="87"/>
      <c r="WF7" s="87"/>
      <c r="WG7" s="87"/>
      <c r="WH7" s="87"/>
      <c r="WI7" s="87"/>
      <c r="WJ7" s="87"/>
      <c r="WK7" s="87"/>
      <c r="WL7" s="87"/>
      <c r="WM7" s="87"/>
      <c r="WN7" s="87"/>
      <c r="WO7" s="87"/>
      <c r="WP7" s="87"/>
      <c r="WQ7" s="87"/>
      <c r="WR7" s="87"/>
      <c r="WS7" s="87"/>
      <c r="WT7" s="87"/>
      <c r="WU7" s="87"/>
      <c r="WV7" s="87"/>
      <c r="WW7" s="87"/>
      <c r="WX7" s="87"/>
      <c r="WY7" s="87"/>
      <c r="WZ7" s="87"/>
      <c r="XA7" s="87"/>
      <c r="XB7" s="87"/>
      <c r="XC7" s="87"/>
      <c r="XD7" s="87"/>
      <c r="XE7" s="87"/>
      <c r="XF7" s="87"/>
      <c r="XG7" s="87"/>
      <c r="XH7" s="87"/>
      <c r="XI7" s="87"/>
      <c r="XJ7" s="87"/>
      <c r="XK7" s="87"/>
      <c r="XL7" s="87"/>
      <c r="XM7" s="87"/>
      <c r="XN7" s="87"/>
      <c r="XO7" s="87"/>
      <c r="XP7" s="87"/>
      <c r="XQ7" s="87"/>
      <c r="XR7" s="87"/>
      <c r="XS7" s="87"/>
      <c r="XT7" s="87"/>
      <c r="XU7" s="87"/>
      <c r="XV7" s="87"/>
      <c r="XW7" s="87"/>
      <c r="XX7" s="87"/>
      <c r="XY7" s="87"/>
      <c r="XZ7" s="87"/>
      <c r="YA7" s="87"/>
      <c r="YB7" s="87"/>
      <c r="YC7" s="87"/>
      <c r="YD7" s="87"/>
      <c r="YE7" s="87"/>
      <c r="YF7" s="87"/>
      <c r="YG7" s="87"/>
      <c r="YH7" s="87"/>
      <c r="YI7" s="87"/>
      <c r="YJ7" s="87"/>
      <c r="YK7" s="87"/>
      <c r="YL7" s="87"/>
      <c r="YM7" s="87"/>
      <c r="YN7" s="87"/>
      <c r="YO7" s="87"/>
      <c r="YP7" s="87"/>
      <c r="YQ7" s="87"/>
      <c r="YR7" s="87"/>
      <c r="YS7" s="87"/>
      <c r="YT7" s="87"/>
      <c r="YU7" s="87"/>
      <c r="YV7" s="87"/>
      <c r="YW7" s="87"/>
      <c r="YX7" s="87"/>
      <c r="YY7" s="87"/>
      <c r="YZ7" s="87"/>
      <c r="ZA7" s="87"/>
      <c r="ZB7" s="87"/>
      <c r="ZC7" s="87"/>
      <c r="ZD7" s="87"/>
      <c r="ZE7" s="87"/>
      <c r="ZF7" s="87"/>
      <c r="ZG7" s="87"/>
      <c r="ZH7" s="87"/>
      <c r="ZI7" s="87"/>
      <c r="ZJ7" s="87"/>
      <c r="ZK7" s="87"/>
      <c r="ZL7" s="87"/>
      <c r="ZM7" s="87"/>
      <c r="ZN7" s="87"/>
      <c r="ZO7" s="87"/>
      <c r="ZP7" s="87"/>
      <c r="ZQ7" s="87"/>
      <c r="ZR7" s="87"/>
      <c r="ZS7" s="87"/>
      <c r="ZT7" s="87"/>
      <c r="ZU7" s="87"/>
      <c r="ZV7" s="87"/>
      <c r="ZW7" s="87"/>
      <c r="ZX7" s="87"/>
      <c r="ZY7" s="87"/>
      <c r="ZZ7" s="87"/>
      <c r="AAA7" s="87"/>
      <c r="AAB7" s="87"/>
      <c r="AAC7" s="87"/>
      <c r="AAD7" s="87"/>
      <c r="AAE7" s="87"/>
      <c r="AAF7" s="87"/>
      <c r="AAG7" s="87"/>
      <c r="AAH7" s="87"/>
      <c r="AAI7" s="87"/>
      <c r="AAJ7" s="87"/>
      <c r="AAK7" s="87"/>
      <c r="AAL7" s="87"/>
      <c r="AAM7" s="87"/>
      <c r="AAN7" s="87"/>
      <c r="AAO7" s="87"/>
      <c r="AAP7" s="87"/>
      <c r="AAQ7" s="87"/>
      <c r="AAR7" s="87"/>
      <c r="AAS7" s="87"/>
      <c r="AAT7" s="87"/>
      <c r="AAU7" s="87"/>
      <c r="AAV7" s="87"/>
      <c r="AAW7" s="87"/>
      <c r="AAX7" s="87"/>
      <c r="AAY7" s="87"/>
      <c r="AAZ7" s="87"/>
      <c r="ABA7" s="87"/>
      <c r="ABB7" s="87"/>
      <c r="ABC7" s="87"/>
      <c r="ABD7" s="87"/>
      <c r="ABE7" s="87"/>
      <c r="ABF7" s="87"/>
      <c r="ABG7" s="87"/>
      <c r="ABH7" s="87"/>
      <c r="ABI7" s="87"/>
      <c r="ABJ7" s="87"/>
      <c r="ABK7" s="87"/>
      <c r="ABL7" s="87"/>
      <c r="ABM7" s="87"/>
      <c r="ABN7" s="87"/>
      <c r="ABO7" s="87"/>
      <c r="ABP7" s="87"/>
      <c r="ABQ7" s="87"/>
      <c r="ABR7" s="87"/>
      <c r="ABS7" s="87"/>
      <c r="ABT7" s="87"/>
      <c r="ABU7" s="87"/>
      <c r="ABV7" s="87"/>
      <c r="ABW7" s="87"/>
      <c r="ABX7" s="87"/>
      <c r="ABY7" s="87"/>
      <c r="ABZ7" s="87"/>
      <c r="ACA7" s="87"/>
      <c r="ACB7" s="87"/>
      <c r="ACC7" s="87"/>
      <c r="ACD7" s="87"/>
      <c r="ACE7" s="87"/>
      <c r="ACF7" s="87"/>
      <c r="ACG7" s="87"/>
      <c r="ACH7" s="87"/>
      <c r="ACI7" s="87"/>
      <c r="ACJ7" s="87"/>
      <c r="ACK7" s="87"/>
      <c r="ACL7" s="87"/>
      <c r="ACM7" s="87"/>
      <c r="ACN7" s="87"/>
      <c r="ACO7" s="87"/>
      <c r="ACP7" s="87"/>
      <c r="ACQ7" s="87"/>
      <c r="ACR7" s="87"/>
      <c r="ACS7" s="87"/>
      <c r="ACT7" s="87"/>
      <c r="ACU7" s="87"/>
      <c r="ACV7" s="87"/>
      <c r="ACW7" s="87"/>
      <c r="ACX7" s="87"/>
      <c r="ACY7" s="87"/>
      <c r="ACZ7" s="87"/>
      <c r="ADA7" s="87"/>
      <c r="ADB7" s="87"/>
      <c r="ADC7" s="87"/>
      <c r="ADD7" s="87"/>
      <c r="ADE7" s="87"/>
      <c r="ADF7" s="87"/>
      <c r="ADG7" s="87"/>
      <c r="ADH7" s="87"/>
      <c r="ADI7" s="87"/>
      <c r="ADJ7" s="87"/>
      <c r="ADK7" s="87"/>
      <c r="ADL7" s="87"/>
      <c r="ADM7" s="87"/>
      <c r="ADN7" s="87"/>
      <c r="ADO7" s="87"/>
      <c r="ADP7" s="87"/>
      <c r="ADQ7" s="87"/>
      <c r="ADR7" s="87"/>
      <c r="ADS7" s="87"/>
      <c r="ADT7" s="87"/>
      <c r="ADU7" s="87"/>
      <c r="ADV7" s="87"/>
      <c r="ADW7" s="87"/>
      <c r="ADX7" s="87"/>
      <c r="ADY7" s="87"/>
      <c r="ADZ7" s="87"/>
      <c r="AEA7" s="87"/>
      <c r="AEB7" s="87"/>
      <c r="AEC7" s="87"/>
      <c r="AED7" s="87"/>
      <c r="AEE7" s="87"/>
      <c r="AEF7" s="87"/>
      <c r="AEG7" s="87"/>
      <c r="AEH7" s="87"/>
      <c r="AEI7" s="87"/>
      <c r="AEJ7" s="87"/>
      <c r="AEK7" s="87"/>
      <c r="AEL7" s="87"/>
      <c r="AEM7" s="87"/>
      <c r="AEN7" s="87"/>
      <c r="AEO7" s="87"/>
      <c r="AEP7" s="87"/>
      <c r="AEQ7" s="87"/>
      <c r="AER7" s="87"/>
      <c r="AES7" s="87"/>
      <c r="AET7" s="87"/>
      <c r="AEU7" s="87"/>
      <c r="AEV7" s="87"/>
      <c r="AEW7" s="87"/>
      <c r="AEX7" s="87"/>
      <c r="AEY7" s="87"/>
      <c r="AEZ7" s="87"/>
      <c r="AFA7" s="87"/>
      <c r="AFB7" s="87"/>
      <c r="AFC7" s="87"/>
      <c r="AFD7" s="87"/>
      <c r="AFE7" s="87"/>
      <c r="AFF7" s="87"/>
      <c r="AFG7" s="87"/>
      <c r="AFH7" s="87"/>
      <c r="AFI7" s="87"/>
      <c r="AFJ7" s="87"/>
      <c r="AFK7" s="87"/>
      <c r="AFL7" s="87"/>
      <c r="AFM7" s="87"/>
      <c r="AFN7" s="87"/>
      <c r="AFO7" s="87"/>
      <c r="AFP7" s="87"/>
      <c r="AFQ7" s="87"/>
      <c r="AFR7" s="87"/>
      <c r="AFS7" s="87"/>
      <c r="AFT7" s="87"/>
      <c r="AFU7" s="87"/>
      <c r="AFV7" s="87"/>
      <c r="AFW7" s="87"/>
      <c r="AFX7" s="87"/>
      <c r="AFY7" s="87"/>
      <c r="AFZ7" s="87"/>
      <c r="AGA7" s="87"/>
      <c r="AGB7" s="87"/>
      <c r="AGC7" s="87"/>
      <c r="AGD7" s="87"/>
      <c r="AGE7" s="87"/>
      <c r="AGF7" s="87"/>
      <c r="AGG7" s="87"/>
      <c r="AGH7" s="87"/>
      <c r="AGI7" s="87"/>
      <c r="AGJ7" s="87"/>
      <c r="AGK7" s="87"/>
      <c r="AGL7" s="87"/>
      <c r="AGM7" s="87"/>
      <c r="AGN7" s="87"/>
      <c r="AGO7" s="87"/>
      <c r="AGP7" s="87"/>
      <c r="AGQ7" s="87"/>
      <c r="AGR7" s="87"/>
      <c r="AGS7" s="87"/>
      <c r="AGT7" s="87"/>
      <c r="AGU7" s="87"/>
      <c r="AGV7" s="87"/>
      <c r="AGW7" s="87"/>
      <c r="AGX7" s="87"/>
      <c r="AGY7" s="87"/>
      <c r="AGZ7" s="87"/>
      <c r="AHA7" s="87"/>
      <c r="AHB7" s="87"/>
      <c r="AHC7" s="87"/>
      <c r="AHD7" s="87"/>
      <c r="AHE7" s="87"/>
      <c r="AHF7" s="87"/>
      <c r="AHG7" s="87"/>
      <c r="AHH7" s="87"/>
      <c r="AHI7" s="87"/>
      <c r="AHJ7" s="87"/>
      <c r="AHK7" s="87"/>
      <c r="AHL7" s="87"/>
      <c r="AHM7" s="87"/>
      <c r="AHN7" s="87"/>
      <c r="AHO7" s="87"/>
      <c r="AHP7" s="87"/>
      <c r="AHQ7" s="87"/>
      <c r="AHR7" s="87"/>
      <c r="AHS7" s="87"/>
      <c r="AHT7" s="87"/>
      <c r="AHU7" s="87"/>
      <c r="AHV7" s="87"/>
      <c r="AHW7" s="87"/>
      <c r="AHX7" s="87"/>
      <c r="AHY7" s="87"/>
      <c r="AHZ7" s="87"/>
      <c r="AIA7" s="87"/>
      <c r="AIB7" s="87"/>
      <c r="AIC7" s="87"/>
      <c r="AID7" s="87"/>
      <c r="AIE7" s="87"/>
      <c r="AIF7" s="87"/>
      <c r="AIG7" s="87"/>
      <c r="AIH7" s="87"/>
      <c r="AII7" s="87"/>
      <c r="AIJ7" s="87"/>
      <c r="AIK7" s="87"/>
      <c r="AIL7" s="87"/>
      <c r="AIM7" s="87"/>
      <c r="AIN7" s="87"/>
      <c r="AIO7" s="87"/>
      <c r="AIP7" s="87"/>
      <c r="AIQ7" s="87"/>
      <c r="AIR7" s="87"/>
      <c r="AIS7" s="87"/>
      <c r="AIT7" s="87"/>
      <c r="AIU7" s="87"/>
      <c r="AIV7" s="87"/>
      <c r="AIW7" s="87"/>
      <c r="AIX7" s="87"/>
      <c r="AIY7" s="87"/>
      <c r="AIZ7" s="87"/>
      <c r="AJA7" s="87"/>
      <c r="AJB7" s="87"/>
      <c r="AJC7" s="87"/>
      <c r="AJD7" s="87"/>
      <c r="AJE7" s="87"/>
      <c r="AJF7" s="87"/>
      <c r="AJG7" s="87"/>
      <c r="AJH7" s="87"/>
      <c r="AJI7" s="87"/>
      <c r="AJJ7" s="87"/>
      <c r="AJK7" s="87"/>
      <c r="AJL7" s="87"/>
      <c r="AJM7" s="87"/>
      <c r="AJN7" s="87"/>
      <c r="AJO7" s="87"/>
      <c r="AJP7" s="87"/>
      <c r="AJQ7" s="87"/>
      <c r="AJR7" s="87"/>
      <c r="AJS7" s="87"/>
      <c r="AJT7" s="87"/>
      <c r="AJU7" s="87"/>
      <c r="AJV7" s="87"/>
      <c r="AJW7" s="87"/>
      <c r="AJX7" s="87"/>
      <c r="AJY7" s="87"/>
      <c r="AJZ7" s="87"/>
      <c r="AKA7" s="87"/>
      <c r="AKB7" s="87"/>
      <c r="AKC7" s="87"/>
      <c r="AKD7" s="87"/>
      <c r="AKE7" s="87"/>
      <c r="AKF7" s="87"/>
      <c r="AKG7" s="87"/>
      <c r="AKH7" s="87"/>
      <c r="AKI7" s="87"/>
      <c r="AKJ7" s="87"/>
      <c r="AKK7" s="87"/>
      <c r="AKL7" s="87"/>
      <c r="AKM7" s="87"/>
      <c r="AKN7" s="87"/>
      <c r="AKO7" s="87"/>
      <c r="AKP7" s="87"/>
      <c r="AKQ7" s="87"/>
      <c r="AKR7" s="87"/>
      <c r="AKS7" s="87"/>
      <c r="AKT7" s="87"/>
      <c r="AKU7" s="87"/>
      <c r="AKV7" s="87"/>
      <c r="AKW7" s="87"/>
      <c r="AKX7" s="87"/>
      <c r="AKY7" s="87"/>
      <c r="AKZ7" s="87"/>
      <c r="ALA7" s="87"/>
      <c r="ALB7" s="87"/>
      <c r="ALC7" s="87"/>
      <c r="ALD7" s="87"/>
      <c r="ALE7" s="87"/>
      <c r="ALF7" s="87"/>
      <c r="ALG7" s="87"/>
      <c r="ALH7" s="87"/>
      <c r="ALI7" s="87"/>
      <c r="ALJ7" s="87"/>
      <c r="ALK7" s="87"/>
      <c r="ALL7" s="87"/>
      <c r="ALM7" s="87"/>
      <c r="ALN7" s="87"/>
      <c r="ALO7" s="87"/>
      <c r="ALP7" s="87"/>
      <c r="ALQ7" s="87"/>
      <c r="ALR7" s="87"/>
      <c r="ALS7" s="87"/>
      <c r="ALT7" s="87"/>
      <c r="ALU7" s="87"/>
      <c r="ALV7" s="87"/>
      <c r="ALW7" s="87"/>
      <c r="ALX7" s="87"/>
      <c r="ALY7" s="87"/>
      <c r="ALZ7" s="87"/>
      <c r="AMA7" s="87"/>
      <c r="AMB7" s="87"/>
      <c r="AMC7" s="87"/>
      <c r="AMD7" s="87"/>
      <c r="AME7" s="87"/>
      <c r="AMF7" s="87"/>
      <c r="AMG7" s="87"/>
      <c r="AMH7" s="87"/>
      <c r="AMI7" s="87"/>
      <c r="AMJ7" s="87"/>
      <c r="AMK7" s="87"/>
      <c r="AML7" s="87"/>
    </row>
    <row r="8" spans="1:1026" s="90" customFormat="1" ht="33" x14ac:dyDescent="0.25">
      <c r="A8" s="87"/>
      <c r="B8" s="96" t="s">
        <v>10</v>
      </c>
      <c r="C8" s="97">
        <v>3.27</v>
      </c>
      <c r="D8" s="96" t="s">
        <v>13</v>
      </c>
      <c r="E8" s="97">
        <v>6.2</v>
      </c>
      <c r="F8" s="96" t="s">
        <v>46</v>
      </c>
      <c r="G8" s="97">
        <v>3.05</v>
      </c>
      <c r="H8" s="96" t="s">
        <v>523</v>
      </c>
      <c r="I8" s="97">
        <v>5.59</v>
      </c>
      <c r="J8" s="96" t="s">
        <v>10</v>
      </c>
      <c r="K8" s="97">
        <v>3.27</v>
      </c>
      <c r="L8" s="96" t="s">
        <v>533</v>
      </c>
      <c r="M8" s="97">
        <v>16.2</v>
      </c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7"/>
      <c r="NI8" s="87"/>
      <c r="NJ8" s="87"/>
      <c r="NK8" s="87"/>
      <c r="NL8" s="87"/>
      <c r="NM8" s="87"/>
      <c r="NN8" s="87"/>
      <c r="NO8" s="87"/>
      <c r="NP8" s="87"/>
      <c r="NQ8" s="87"/>
      <c r="NR8" s="87"/>
      <c r="NS8" s="87"/>
      <c r="NT8" s="87"/>
      <c r="NU8" s="87"/>
      <c r="NV8" s="87"/>
      <c r="NW8" s="87"/>
      <c r="NX8" s="87"/>
      <c r="NY8" s="87"/>
      <c r="NZ8" s="87"/>
      <c r="OA8" s="87"/>
      <c r="OB8" s="87"/>
      <c r="OC8" s="87"/>
      <c r="OD8" s="87"/>
      <c r="OE8" s="87"/>
      <c r="OF8" s="87"/>
      <c r="OG8" s="87"/>
      <c r="OH8" s="87"/>
      <c r="OI8" s="87"/>
      <c r="OJ8" s="87"/>
      <c r="OK8" s="87"/>
      <c r="OL8" s="87"/>
      <c r="OM8" s="87"/>
      <c r="ON8" s="87"/>
      <c r="OO8" s="87"/>
      <c r="OP8" s="87"/>
      <c r="OQ8" s="87"/>
      <c r="OR8" s="87"/>
      <c r="OS8" s="87"/>
      <c r="OT8" s="87"/>
      <c r="OU8" s="87"/>
      <c r="OV8" s="87"/>
      <c r="OW8" s="87"/>
      <c r="OX8" s="87"/>
      <c r="OY8" s="87"/>
      <c r="OZ8" s="87"/>
      <c r="PA8" s="87"/>
      <c r="PB8" s="87"/>
      <c r="PC8" s="87"/>
      <c r="PD8" s="87"/>
      <c r="PE8" s="87"/>
      <c r="PF8" s="87"/>
      <c r="PG8" s="87"/>
      <c r="PH8" s="87"/>
      <c r="PI8" s="87"/>
      <c r="PJ8" s="87"/>
      <c r="PK8" s="87"/>
      <c r="PL8" s="87"/>
      <c r="PM8" s="87"/>
      <c r="PN8" s="87"/>
      <c r="PO8" s="87"/>
      <c r="PP8" s="87"/>
      <c r="PQ8" s="87"/>
      <c r="PR8" s="87"/>
      <c r="PS8" s="87"/>
      <c r="PT8" s="87"/>
      <c r="PU8" s="87"/>
      <c r="PV8" s="87"/>
      <c r="PW8" s="87"/>
      <c r="PX8" s="87"/>
      <c r="PY8" s="87"/>
      <c r="PZ8" s="87"/>
      <c r="QA8" s="87"/>
      <c r="QB8" s="87"/>
      <c r="QC8" s="87"/>
      <c r="QD8" s="87"/>
      <c r="QE8" s="87"/>
      <c r="QF8" s="87"/>
      <c r="QG8" s="87"/>
      <c r="QH8" s="87"/>
      <c r="QI8" s="87"/>
      <c r="QJ8" s="87"/>
      <c r="QK8" s="87"/>
      <c r="QL8" s="87"/>
      <c r="QM8" s="87"/>
      <c r="QN8" s="87"/>
      <c r="QO8" s="87"/>
      <c r="QP8" s="87"/>
      <c r="QQ8" s="87"/>
      <c r="QR8" s="87"/>
      <c r="QS8" s="87"/>
      <c r="QT8" s="87"/>
      <c r="QU8" s="87"/>
      <c r="QV8" s="87"/>
      <c r="QW8" s="87"/>
      <c r="QX8" s="87"/>
      <c r="QY8" s="87"/>
      <c r="QZ8" s="87"/>
      <c r="RA8" s="87"/>
      <c r="RB8" s="87"/>
      <c r="RC8" s="87"/>
      <c r="RD8" s="87"/>
      <c r="RE8" s="87"/>
      <c r="RF8" s="87"/>
      <c r="RG8" s="87"/>
      <c r="RH8" s="87"/>
      <c r="RI8" s="87"/>
      <c r="RJ8" s="87"/>
      <c r="RK8" s="87"/>
      <c r="RL8" s="87"/>
      <c r="RM8" s="87"/>
      <c r="RN8" s="87"/>
      <c r="RO8" s="87"/>
      <c r="RP8" s="87"/>
      <c r="RQ8" s="87"/>
      <c r="RR8" s="87"/>
      <c r="RS8" s="87"/>
      <c r="RT8" s="87"/>
      <c r="RU8" s="87"/>
      <c r="RV8" s="87"/>
      <c r="RW8" s="87"/>
      <c r="RX8" s="87"/>
      <c r="RY8" s="87"/>
      <c r="RZ8" s="87"/>
      <c r="SA8" s="87"/>
      <c r="SB8" s="87"/>
      <c r="SC8" s="87"/>
      <c r="SD8" s="87"/>
      <c r="SE8" s="87"/>
      <c r="SF8" s="87"/>
      <c r="SG8" s="87"/>
      <c r="SH8" s="87"/>
      <c r="SI8" s="87"/>
      <c r="SJ8" s="87"/>
      <c r="SK8" s="87"/>
      <c r="SL8" s="87"/>
      <c r="SM8" s="87"/>
      <c r="SN8" s="87"/>
      <c r="SO8" s="87"/>
      <c r="SP8" s="87"/>
      <c r="SQ8" s="87"/>
      <c r="SR8" s="87"/>
      <c r="SS8" s="87"/>
      <c r="ST8" s="87"/>
      <c r="SU8" s="87"/>
      <c r="SV8" s="87"/>
      <c r="SW8" s="87"/>
      <c r="SX8" s="87"/>
      <c r="SY8" s="87"/>
      <c r="SZ8" s="87"/>
      <c r="TA8" s="87"/>
      <c r="TB8" s="87"/>
      <c r="TC8" s="87"/>
      <c r="TD8" s="87"/>
      <c r="TE8" s="87"/>
      <c r="TF8" s="87"/>
      <c r="TG8" s="87"/>
      <c r="TH8" s="87"/>
      <c r="TI8" s="87"/>
      <c r="TJ8" s="87"/>
      <c r="TK8" s="87"/>
      <c r="TL8" s="87"/>
      <c r="TM8" s="87"/>
      <c r="TN8" s="87"/>
      <c r="TO8" s="87"/>
      <c r="TP8" s="87"/>
      <c r="TQ8" s="87"/>
      <c r="TR8" s="87"/>
      <c r="TS8" s="87"/>
      <c r="TT8" s="87"/>
      <c r="TU8" s="87"/>
      <c r="TV8" s="87"/>
      <c r="TW8" s="87"/>
      <c r="TX8" s="87"/>
      <c r="TY8" s="87"/>
      <c r="TZ8" s="87"/>
      <c r="UA8" s="87"/>
      <c r="UB8" s="87"/>
      <c r="UC8" s="87"/>
      <c r="UD8" s="87"/>
      <c r="UE8" s="87"/>
      <c r="UF8" s="87"/>
      <c r="UG8" s="87"/>
      <c r="UH8" s="87"/>
      <c r="UI8" s="87"/>
      <c r="UJ8" s="87"/>
      <c r="UK8" s="87"/>
      <c r="UL8" s="87"/>
      <c r="UM8" s="87"/>
      <c r="UN8" s="87"/>
      <c r="UO8" s="87"/>
      <c r="UP8" s="87"/>
      <c r="UQ8" s="87"/>
      <c r="UR8" s="87"/>
      <c r="US8" s="87"/>
      <c r="UT8" s="87"/>
      <c r="UU8" s="87"/>
      <c r="UV8" s="87"/>
      <c r="UW8" s="87"/>
      <c r="UX8" s="87"/>
      <c r="UY8" s="87"/>
      <c r="UZ8" s="87"/>
      <c r="VA8" s="87"/>
      <c r="VB8" s="87"/>
      <c r="VC8" s="87"/>
      <c r="VD8" s="87"/>
      <c r="VE8" s="87"/>
      <c r="VF8" s="87"/>
      <c r="VG8" s="87"/>
      <c r="VH8" s="87"/>
      <c r="VI8" s="87"/>
      <c r="VJ8" s="87"/>
      <c r="VK8" s="87"/>
      <c r="VL8" s="87"/>
      <c r="VM8" s="87"/>
      <c r="VN8" s="87"/>
      <c r="VO8" s="87"/>
      <c r="VP8" s="87"/>
      <c r="VQ8" s="87"/>
      <c r="VR8" s="87"/>
      <c r="VS8" s="87"/>
      <c r="VT8" s="87"/>
      <c r="VU8" s="87"/>
      <c r="VV8" s="87"/>
      <c r="VW8" s="87"/>
      <c r="VX8" s="87"/>
      <c r="VY8" s="87"/>
      <c r="VZ8" s="87"/>
      <c r="WA8" s="87"/>
      <c r="WB8" s="87"/>
      <c r="WC8" s="87"/>
      <c r="WD8" s="87"/>
      <c r="WE8" s="87"/>
      <c r="WF8" s="87"/>
      <c r="WG8" s="87"/>
      <c r="WH8" s="87"/>
      <c r="WI8" s="87"/>
      <c r="WJ8" s="87"/>
      <c r="WK8" s="87"/>
      <c r="WL8" s="87"/>
      <c r="WM8" s="87"/>
      <c r="WN8" s="87"/>
      <c r="WO8" s="87"/>
      <c r="WP8" s="87"/>
      <c r="WQ8" s="87"/>
      <c r="WR8" s="87"/>
      <c r="WS8" s="87"/>
      <c r="WT8" s="87"/>
      <c r="WU8" s="87"/>
      <c r="WV8" s="87"/>
      <c r="WW8" s="87"/>
      <c r="WX8" s="87"/>
      <c r="WY8" s="87"/>
      <c r="WZ8" s="87"/>
      <c r="XA8" s="87"/>
      <c r="XB8" s="87"/>
      <c r="XC8" s="87"/>
      <c r="XD8" s="87"/>
      <c r="XE8" s="87"/>
      <c r="XF8" s="87"/>
      <c r="XG8" s="87"/>
      <c r="XH8" s="87"/>
      <c r="XI8" s="87"/>
      <c r="XJ8" s="87"/>
      <c r="XK8" s="87"/>
      <c r="XL8" s="87"/>
      <c r="XM8" s="87"/>
      <c r="XN8" s="87"/>
      <c r="XO8" s="87"/>
      <c r="XP8" s="87"/>
      <c r="XQ8" s="87"/>
      <c r="XR8" s="87"/>
      <c r="XS8" s="87"/>
      <c r="XT8" s="87"/>
      <c r="XU8" s="87"/>
      <c r="XV8" s="87"/>
      <c r="XW8" s="87"/>
      <c r="XX8" s="87"/>
      <c r="XY8" s="87"/>
      <c r="XZ8" s="87"/>
      <c r="YA8" s="87"/>
      <c r="YB8" s="87"/>
      <c r="YC8" s="87"/>
      <c r="YD8" s="87"/>
      <c r="YE8" s="87"/>
      <c r="YF8" s="87"/>
      <c r="YG8" s="87"/>
      <c r="YH8" s="87"/>
      <c r="YI8" s="87"/>
      <c r="YJ8" s="87"/>
      <c r="YK8" s="87"/>
      <c r="YL8" s="87"/>
      <c r="YM8" s="87"/>
      <c r="YN8" s="87"/>
      <c r="YO8" s="87"/>
      <c r="YP8" s="87"/>
      <c r="YQ8" s="87"/>
      <c r="YR8" s="87"/>
      <c r="YS8" s="87"/>
      <c r="YT8" s="87"/>
      <c r="YU8" s="87"/>
      <c r="YV8" s="87"/>
      <c r="YW8" s="87"/>
      <c r="YX8" s="87"/>
      <c r="YY8" s="87"/>
      <c r="YZ8" s="87"/>
      <c r="ZA8" s="87"/>
      <c r="ZB8" s="87"/>
      <c r="ZC8" s="87"/>
      <c r="ZD8" s="87"/>
      <c r="ZE8" s="87"/>
      <c r="ZF8" s="87"/>
      <c r="ZG8" s="87"/>
      <c r="ZH8" s="87"/>
      <c r="ZI8" s="87"/>
      <c r="ZJ8" s="87"/>
      <c r="ZK8" s="87"/>
      <c r="ZL8" s="87"/>
      <c r="ZM8" s="87"/>
      <c r="ZN8" s="87"/>
      <c r="ZO8" s="87"/>
      <c r="ZP8" s="87"/>
      <c r="ZQ8" s="87"/>
      <c r="ZR8" s="87"/>
      <c r="ZS8" s="87"/>
      <c r="ZT8" s="87"/>
      <c r="ZU8" s="87"/>
      <c r="ZV8" s="87"/>
      <c r="ZW8" s="87"/>
      <c r="ZX8" s="87"/>
      <c r="ZY8" s="87"/>
      <c r="ZZ8" s="87"/>
      <c r="AAA8" s="87"/>
      <c r="AAB8" s="87"/>
      <c r="AAC8" s="87"/>
      <c r="AAD8" s="87"/>
      <c r="AAE8" s="87"/>
      <c r="AAF8" s="87"/>
      <c r="AAG8" s="87"/>
      <c r="AAH8" s="87"/>
      <c r="AAI8" s="87"/>
      <c r="AAJ8" s="87"/>
      <c r="AAK8" s="87"/>
      <c r="AAL8" s="87"/>
      <c r="AAM8" s="87"/>
      <c r="AAN8" s="87"/>
      <c r="AAO8" s="87"/>
      <c r="AAP8" s="87"/>
      <c r="AAQ8" s="87"/>
      <c r="AAR8" s="87"/>
      <c r="AAS8" s="87"/>
      <c r="AAT8" s="87"/>
      <c r="AAU8" s="87"/>
      <c r="AAV8" s="87"/>
      <c r="AAW8" s="87"/>
      <c r="AAX8" s="87"/>
      <c r="AAY8" s="87"/>
      <c r="AAZ8" s="87"/>
      <c r="ABA8" s="87"/>
      <c r="ABB8" s="87"/>
      <c r="ABC8" s="87"/>
      <c r="ABD8" s="87"/>
      <c r="ABE8" s="87"/>
      <c r="ABF8" s="87"/>
      <c r="ABG8" s="87"/>
      <c r="ABH8" s="87"/>
      <c r="ABI8" s="87"/>
      <c r="ABJ8" s="87"/>
      <c r="ABK8" s="87"/>
      <c r="ABL8" s="87"/>
      <c r="ABM8" s="87"/>
      <c r="ABN8" s="87"/>
      <c r="ABO8" s="87"/>
      <c r="ABP8" s="87"/>
      <c r="ABQ8" s="87"/>
      <c r="ABR8" s="87"/>
      <c r="ABS8" s="87"/>
      <c r="ABT8" s="87"/>
      <c r="ABU8" s="87"/>
      <c r="ABV8" s="87"/>
      <c r="ABW8" s="87"/>
      <c r="ABX8" s="87"/>
      <c r="ABY8" s="87"/>
      <c r="ABZ8" s="87"/>
      <c r="ACA8" s="87"/>
      <c r="ACB8" s="87"/>
      <c r="ACC8" s="87"/>
      <c r="ACD8" s="87"/>
      <c r="ACE8" s="87"/>
      <c r="ACF8" s="87"/>
      <c r="ACG8" s="87"/>
      <c r="ACH8" s="87"/>
      <c r="ACI8" s="87"/>
      <c r="ACJ8" s="87"/>
      <c r="ACK8" s="87"/>
      <c r="ACL8" s="87"/>
      <c r="ACM8" s="87"/>
      <c r="ACN8" s="87"/>
      <c r="ACO8" s="87"/>
      <c r="ACP8" s="87"/>
      <c r="ACQ8" s="87"/>
      <c r="ACR8" s="87"/>
      <c r="ACS8" s="87"/>
      <c r="ACT8" s="87"/>
      <c r="ACU8" s="87"/>
      <c r="ACV8" s="87"/>
      <c r="ACW8" s="87"/>
      <c r="ACX8" s="87"/>
      <c r="ACY8" s="87"/>
      <c r="ACZ8" s="87"/>
      <c r="ADA8" s="87"/>
      <c r="ADB8" s="87"/>
      <c r="ADC8" s="87"/>
      <c r="ADD8" s="87"/>
      <c r="ADE8" s="87"/>
      <c r="ADF8" s="87"/>
      <c r="ADG8" s="87"/>
      <c r="ADH8" s="87"/>
      <c r="ADI8" s="87"/>
      <c r="ADJ8" s="87"/>
      <c r="ADK8" s="87"/>
      <c r="ADL8" s="87"/>
      <c r="ADM8" s="87"/>
      <c r="ADN8" s="87"/>
      <c r="ADO8" s="87"/>
      <c r="ADP8" s="87"/>
      <c r="ADQ8" s="87"/>
      <c r="ADR8" s="87"/>
      <c r="ADS8" s="87"/>
      <c r="ADT8" s="87"/>
      <c r="ADU8" s="87"/>
      <c r="ADV8" s="87"/>
      <c r="ADW8" s="87"/>
      <c r="ADX8" s="87"/>
      <c r="ADY8" s="87"/>
      <c r="ADZ8" s="87"/>
      <c r="AEA8" s="87"/>
      <c r="AEB8" s="87"/>
      <c r="AEC8" s="87"/>
      <c r="AED8" s="87"/>
      <c r="AEE8" s="87"/>
      <c r="AEF8" s="87"/>
      <c r="AEG8" s="87"/>
      <c r="AEH8" s="87"/>
      <c r="AEI8" s="87"/>
      <c r="AEJ8" s="87"/>
      <c r="AEK8" s="87"/>
      <c r="AEL8" s="87"/>
      <c r="AEM8" s="87"/>
      <c r="AEN8" s="87"/>
      <c r="AEO8" s="87"/>
      <c r="AEP8" s="87"/>
      <c r="AEQ8" s="87"/>
      <c r="AER8" s="87"/>
      <c r="AES8" s="87"/>
      <c r="AET8" s="87"/>
      <c r="AEU8" s="87"/>
      <c r="AEV8" s="87"/>
      <c r="AEW8" s="87"/>
      <c r="AEX8" s="87"/>
      <c r="AEY8" s="87"/>
      <c r="AEZ8" s="87"/>
      <c r="AFA8" s="87"/>
      <c r="AFB8" s="87"/>
      <c r="AFC8" s="87"/>
      <c r="AFD8" s="87"/>
      <c r="AFE8" s="87"/>
      <c r="AFF8" s="87"/>
      <c r="AFG8" s="87"/>
      <c r="AFH8" s="87"/>
      <c r="AFI8" s="87"/>
      <c r="AFJ8" s="87"/>
      <c r="AFK8" s="87"/>
      <c r="AFL8" s="87"/>
      <c r="AFM8" s="87"/>
      <c r="AFN8" s="87"/>
      <c r="AFO8" s="87"/>
      <c r="AFP8" s="87"/>
      <c r="AFQ8" s="87"/>
      <c r="AFR8" s="87"/>
      <c r="AFS8" s="87"/>
      <c r="AFT8" s="87"/>
      <c r="AFU8" s="87"/>
      <c r="AFV8" s="87"/>
      <c r="AFW8" s="87"/>
      <c r="AFX8" s="87"/>
      <c r="AFY8" s="87"/>
      <c r="AFZ8" s="87"/>
      <c r="AGA8" s="87"/>
      <c r="AGB8" s="87"/>
      <c r="AGC8" s="87"/>
      <c r="AGD8" s="87"/>
      <c r="AGE8" s="87"/>
      <c r="AGF8" s="87"/>
      <c r="AGG8" s="87"/>
      <c r="AGH8" s="87"/>
      <c r="AGI8" s="87"/>
      <c r="AGJ8" s="87"/>
      <c r="AGK8" s="87"/>
      <c r="AGL8" s="87"/>
      <c r="AGM8" s="87"/>
      <c r="AGN8" s="87"/>
      <c r="AGO8" s="87"/>
      <c r="AGP8" s="87"/>
      <c r="AGQ8" s="87"/>
      <c r="AGR8" s="87"/>
      <c r="AGS8" s="87"/>
      <c r="AGT8" s="87"/>
      <c r="AGU8" s="87"/>
      <c r="AGV8" s="87"/>
      <c r="AGW8" s="87"/>
      <c r="AGX8" s="87"/>
      <c r="AGY8" s="87"/>
      <c r="AGZ8" s="87"/>
      <c r="AHA8" s="87"/>
      <c r="AHB8" s="87"/>
      <c r="AHC8" s="87"/>
      <c r="AHD8" s="87"/>
      <c r="AHE8" s="87"/>
      <c r="AHF8" s="87"/>
      <c r="AHG8" s="87"/>
      <c r="AHH8" s="87"/>
      <c r="AHI8" s="87"/>
      <c r="AHJ8" s="87"/>
      <c r="AHK8" s="87"/>
      <c r="AHL8" s="87"/>
      <c r="AHM8" s="87"/>
      <c r="AHN8" s="87"/>
      <c r="AHO8" s="87"/>
      <c r="AHP8" s="87"/>
      <c r="AHQ8" s="87"/>
      <c r="AHR8" s="87"/>
      <c r="AHS8" s="87"/>
      <c r="AHT8" s="87"/>
      <c r="AHU8" s="87"/>
      <c r="AHV8" s="87"/>
      <c r="AHW8" s="87"/>
      <c r="AHX8" s="87"/>
      <c r="AHY8" s="87"/>
      <c r="AHZ8" s="87"/>
      <c r="AIA8" s="87"/>
      <c r="AIB8" s="87"/>
      <c r="AIC8" s="87"/>
      <c r="AID8" s="87"/>
      <c r="AIE8" s="87"/>
      <c r="AIF8" s="87"/>
      <c r="AIG8" s="87"/>
      <c r="AIH8" s="87"/>
      <c r="AII8" s="87"/>
      <c r="AIJ8" s="87"/>
      <c r="AIK8" s="87"/>
      <c r="AIL8" s="87"/>
      <c r="AIM8" s="87"/>
      <c r="AIN8" s="87"/>
      <c r="AIO8" s="87"/>
      <c r="AIP8" s="87"/>
      <c r="AIQ8" s="87"/>
      <c r="AIR8" s="87"/>
      <c r="AIS8" s="87"/>
      <c r="AIT8" s="87"/>
      <c r="AIU8" s="87"/>
      <c r="AIV8" s="87"/>
      <c r="AIW8" s="87"/>
      <c r="AIX8" s="87"/>
      <c r="AIY8" s="87"/>
      <c r="AIZ8" s="87"/>
      <c r="AJA8" s="87"/>
      <c r="AJB8" s="87"/>
      <c r="AJC8" s="87"/>
      <c r="AJD8" s="87"/>
      <c r="AJE8" s="87"/>
      <c r="AJF8" s="87"/>
      <c r="AJG8" s="87"/>
      <c r="AJH8" s="87"/>
      <c r="AJI8" s="87"/>
      <c r="AJJ8" s="87"/>
      <c r="AJK8" s="87"/>
      <c r="AJL8" s="87"/>
      <c r="AJM8" s="87"/>
      <c r="AJN8" s="87"/>
      <c r="AJO8" s="87"/>
      <c r="AJP8" s="87"/>
      <c r="AJQ8" s="87"/>
      <c r="AJR8" s="87"/>
      <c r="AJS8" s="87"/>
      <c r="AJT8" s="87"/>
      <c r="AJU8" s="87"/>
      <c r="AJV8" s="87"/>
      <c r="AJW8" s="87"/>
      <c r="AJX8" s="87"/>
      <c r="AJY8" s="87"/>
      <c r="AJZ8" s="87"/>
      <c r="AKA8" s="87"/>
      <c r="AKB8" s="87"/>
      <c r="AKC8" s="87"/>
      <c r="AKD8" s="87"/>
      <c r="AKE8" s="87"/>
      <c r="AKF8" s="87"/>
      <c r="AKG8" s="87"/>
      <c r="AKH8" s="87"/>
      <c r="AKI8" s="87"/>
      <c r="AKJ8" s="87"/>
      <c r="AKK8" s="87"/>
      <c r="AKL8" s="87"/>
      <c r="AKM8" s="87"/>
      <c r="AKN8" s="87"/>
      <c r="AKO8" s="87"/>
      <c r="AKP8" s="87"/>
      <c r="AKQ8" s="87"/>
      <c r="AKR8" s="87"/>
      <c r="AKS8" s="87"/>
      <c r="AKT8" s="87"/>
      <c r="AKU8" s="87"/>
      <c r="AKV8" s="87"/>
      <c r="AKW8" s="87"/>
      <c r="AKX8" s="87"/>
      <c r="AKY8" s="87"/>
      <c r="AKZ8" s="87"/>
      <c r="ALA8" s="87"/>
      <c r="ALB8" s="87"/>
      <c r="ALC8" s="87"/>
      <c r="ALD8" s="87"/>
      <c r="ALE8" s="87"/>
      <c r="ALF8" s="87"/>
      <c r="ALG8" s="87"/>
      <c r="ALH8" s="87"/>
      <c r="ALI8" s="87"/>
      <c r="ALJ8" s="87"/>
      <c r="ALK8" s="87"/>
      <c r="ALL8" s="87"/>
      <c r="ALM8" s="87"/>
      <c r="ALN8" s="87"/>
      <c r="ALO8" s="87"/>
      <c r="ALP8" s="87"/>
      <c r="ALQ8" s="87"/>
      <c r="ALR8" s="87"/>
      <c r="ALS8" s="87"/>
      <c r="ALT8" s="87"/>
      <c r="ALU8" s="87"/>
      <c r="ALV8" s="87"/>
      <c r="ALW8" s="87"/>
      <c r="ALX8" s="87"/>
      <c r="ALY8" s="87"/>
      <c r="ALZ8" s="87"/>
      <c r="AMA8" s="87"/>
      <c r="AMB8" s="87"/>
      <c r="AMC8" s="87"/>
      <c r="AMD8" s="87"/>
      <c r="AME8" s="87"/>
      <c r="AMF8" s="87"/>
      <c r="AMG8" s="87"/>
      <c r="AMH8" s="87"/>
      <c r="AMI8" s="87"/>
      <c r="AMJ8" s="87"/>
      <c r="AMK8" s="87"/>
      <c r="AML8" s="87"/>
    </row>
    <row r="9" spans="1:1026" s="90" customFormat="1" ht="33" x14ac:dyDescent="0.25">
      <c r="A9" s="87"/>
      <c r="B9" s="96" t="s">
        <v>180</v>
      </c>
      <c r="C9" s="97">
        <v>7.55</v>
      </c>
      <c r="D9" s="96" t="s">
        <v>507</v>
      </c>
      <c r="E9" s="97">
        <v>12.26</v>
      </c>
      <c r="F9" s="96" t="s">
        <v>500</v>
      </c>
      <c r="G9" s="97">
        <v>7.55</v>
      </c>
      <c r="H9" s="96" t="s">
        <v>524</v>
      </c>
      <c r="I9" s="97">
        <v>39.24</v>
      </c>
      <c r="J9" s="96" t="s">
        <v>500</v>
      </c>
      <c r="K9" s="97">
        <v>7.55</v>
      </c>
      <c r="L9" s="96" t="s">
        <v>46</v>
      </c>
      <c r="M9" s="97">
        <v>3.05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  <c r="OR9" s="87"/>
      <c r="OS9" s="87"/>
      <c r="OT9" s="87"/>
      <c r="OU9" s="87"/>
      <c r="OV9" s="87"/>
      <c r="OW9" s="87"/>
      <c r="OX9" s="87"/>
      <c r="OY9" s="87"/>
      <c r="OZ9" s="87"/>
      <c r="PA9" s="87"/>
      <c r="PB9" s="87"/>
      <c r="PC9" s="87"/>
      <c r="PD9" s="87"/>
      <c r="PE9" s="87"/>
      <c r="PF9" s="87"/>
      <c r="PG9" s="87"/>
      <c r="PH9" s="87"/>
      <c r="PI9" s="87"/>
      <c r="PJ9" s="87"/>
      <c r="PK9" s="87"/>
      <c r="PL9" s="87"/>
      <c r="PM9" s="87"/>
      <c r="PN9" s="87"/>
      <c r="PO9" s="87"/>
      <c r="PP9" s="87"/>
      <c r="PQ9" s="87"/>
      <c r="PR9" s="87"/>
      <c r="PS9" s="87"/>
      <c r="PT9" s="87"/>
      <c r="PU9" s="87"/>
      <c r="PV9" s="87"/>
      <c r="PW9" s="87"/>
      <c r="PX9" s="87"/>
      <c r="PY9" s="87"/>
      <c r="PZ9" s="87"/>
      <c r="QA9" s="87"/>
      <c r="QB9" s="87"/>
      <c r="QC9" s="87"/>
      <c r="QD9" s="87"/>
      <c r="QE9" s="87"/>
      <c r="QF9" s="87"/>
      <c r="QG9" s="87"/>
      <c r="QH9" s="87"/>
      <c r="QI9" s="87"/>
      <c r="QJ9" s="87"/>
      <c r="QK9" s="87"/>
      <c r="QL9" s="87"/>
      <c r="QM9" s="87"/>
      <c r="QN9" s="87"/>
      <c r="QO9" s="87"/>
      <c r="QP9" s="87"/>
      <c r="QQ9" s="87"/>
      <c r="QR9" s="87"/>
      <c r="QS9" s="87"/>
      <c r="QT9" s="87"/>
      <c r="QU9" s="87"/>
      <c r="QV9" s="87"/>
      <c r="QW9" s="87"/>
      <c r="QX9" s="87"/>
      <c r="QY9" s="87"/>
      <c r="QZ9" s="87"/>
      <c r="RA9" s="87"/>
      <c r="RB9" s="87"/>
      <c r="RC9" s="87"/>
      <c r="RD9" s="87"/>
      <c r="RE9" s="87"/>
      <c r="RF9" s="87"/>
      <c r="RG9" s="87"/>
      <c r="RH9" s="87"/>
      <c r="RI9" s="87"/>
      <c r="RJ9" s="87"/>
      <c r="RK9" s="87"/>
      <c r="RL9" s="87"/>
      <c r="RM9" s="87"/>
      <c r="RN9" s="87"/>
      <c r="RO9" s="87"/>
      <c r="RP9" s="87"/>
      <c r="RQ9" s="87"/>
      <c r="RR9" s="87"/>
      <c r="RS9" s="87"/>
      <c r="RT9" s="87"/>
      <c r="RU9" s="87"/>
      <c r="RV9" s="87"/>
      <c r="RW9" s="87"/>
      <c r="RX9" s="87"/>
      <c r="RY9" s="87"/>
      <c r="RZ9" s="87"/>
      <c r="SA9" s="87"/>
      <c r="SB9" s="87"/>
      <c r="SC9" s="87"/>
      <c r="SD9" s="87"/>
      <c r="SE9" s="87"/>
      <c r="SF9" s="87"/>
      <c r="SG9" s="87"/>
      <c r="SH9" s="87"/>
      <c r="SI9" s="87"/>
      <c r="SJ9" s="87"/>
      <c r="SK9" s="87"/>
      <c r="SL9" s="87"/>
      <c r="SM9" s="87"/>
      <c r="SN9" s="87"/>
      <c r="SO9" s="87"/>
      <c r="SP9" s="87"/>
      <c r="SQ9" s="87"/>
      <c r="SR9" s="87"/>
      <c r="SS9" s="87"/>
      <c r="ST9" s="87"/>
      <c r="SU9" s="87"/>
      <c r="SV9" s="87"/>
      <c r="SW9" s="87"/>
      <c r="SX9" s="87"/>
      <c r="SY9" s="87"/>
      <c r="SZ9" s="87"/>
      <c r="TA9" s="87"/>
      <c r="TB9" s="87"/>
      <c r="TC9" s="87"/>
      <c r="TD9" s="87"/>
      <c r="TE9" s="87"/>
      <c r="TF9" s="87"/>
      <c r="TG9" s="87"/>
      <c r="TH9" s="87"/>
      <c r="TI9" s="87"/>
      <c r="TJ9" s="87"/>
      <c r="TK9" s="87"/>
      <c r="TL9" s="87"/>
      <c r="TM9" s="87"/>
      <c r="TN9" s="87"/>
      <c r="TO9" s="87"/>
      <c r="TP9" s="87"/>
      <c r="TQ9" s="87"/>
      <c r="TR9" s="87"/>
      <c r="TS9" s="87"/>
      <c r="TT9" s="87"/>
      <c r="TU9" s="87"/>
      <c r="TV9" s="87"/>
      <c r="TW9" s="87"/>
      <c r="TX9" s="87"/>
      <c r="TY9" s="87"/>
      <c r="TZ9" s="87"/>
      <c r="UA9" s="87"/>
      <c r="UB9" s="87"/>
      <c r="UC9" s="87"/>
      <c r="UD9" s="87"/>
      <c r="UE9" s="87"/>
      <c r="UF9" s="87"/>
      <c r="UG9" s="87"/>
      <c r="UH9" s="87"/>
      <c r="UI9" s="87"/>
      <c r="UJ9" s="87"/>
      <c r="UK9" s="87"/>
      <c r="UL9" s="87"/>
      <c r="UM9" s="87"/>
      <c r="UN9" s="87"/>
      <c r="UO9" s="87"/>
      <c r="UP9" s="87"/>
      <c r="UQ9" s="87"/>
      <c r="UR9" s="87"/>
      <c r="US9" s="87"/>
      <c r="UT9" s="87"/>
      <c r="UU9" s="87"/>
      <c r="UV9" s="87"/>
      <c r="UW9" s="87"/>
      <c r="UX9" s="87"/>
      <c r="UY9" s="87"/>
      <c r="UZ9" s="87"/>
      <c r="VA9" s="87"/>
      <c r="VB9" s="87"/>
      <c r="VC9" s="87"/>
      <c r="VD9" s="87"/>
      <c r="VE9" s="87"/>
      <c r="VF9" s="87"/>
      <c r="VG9" s="87"/>
      <c r="VH9" s="87"/>
      <c r="VI9" s="87"/>
      <c r="VJ9" s="87"/>
      <c r="VK9" s="87"/>
      <c r="VL9" s="87"/>
      <c r="VM9" s="87"/>
      <c r="VN9" s="87"/>
      <c r="VO9" s="87"/>
      <c r="VP9" s="87"/>
      <c r="VQ9" s="87"/>
      <c r="VR9" s="87"/>
      <c r="VS9" s="87"/>
      <c r="VT9" s="87"/>
      <c r="VU9" s="87"/>
      <c r="VV9" s="87"/>
      <c r="VW9" s="87"/>
      <c r="VX9" s="87"/>
      <c r="VY9" s="87"/>
      <c r="VZ9" s="87"/>
      <c r="WA9" s="87"/>
      <c r="WB9" s="87"/>
      <c r="WC9" s="87"/>
      <c r="WD9" s="87"/>
      <c r="WE9" s="87"/>
      <c r="WF9" s="87"/>
      <c r="WG9" s="87"/>
      <c r="WH9" s="87"/>
      <c r="WI9" s="87"/>
      <c r="WJ9" s="87"/>
      <c r="WK9" s="87"/>
      <c r="WL9" s="87"/>
      <c r="WM9" s="87"/>
      <c r="WN9" s="87"/>
      <c r="WO9" s="87"/>
      <c r="WP9" s="87"/>
      <c r="WQ9" s="87"/>
      <c r="WR9" s="87"/>
      <c r="WS9" s="87"/>
      <c r="WT9" s="87"/>
      <c r="WU9" s="87"/>
      <c r="WV9" s="87"/>
      <c r="WW9" s="87"/>
      <c r="WX9" s="87"/>
      <c r="WY9" s="87"/>
      <c r="WZ9" s="87"/>
      <c r="XA9" s="87"/>
      <c r="XB9" s="87"/>
      <c r="XC9" s="87"/>
      <c r="XD9" s="87"/>
      <c r="XE9" s="87"/>
      <c r="XF9" s="87"/>
      <c r="XG9" s="87"/>
      <c r="XH9" s="87"/>
      <c r="XI9" s="87"/>
      <c r="XJ9" s="87"/>
      <c r="XK9" s="87"/>
      <c r="XL9" s="87"/>
      <c r="XM9" s="87"/>
      <c r="XN9" s="87"/>
      <c r="XO9" s="87"/>
      <c r="XP9" s="87"/>
      <c r="XQ9" s="87"/>
      <c r="XR9" s="87"/>
      <c r="XS9" s="87"/>
      <c r="XT9" s="87"/>
      <c r="XU9" s="87"/>
      <c r="XV9" s="87"/>
      <c r="XW9" s="87"/>
      <c r="XX9" s="87"/>
      <c r="XY9" s="87"/>
      <c r="XZ9" s="87"/>
      <c r="YA9" s="87"/>
      <c r="YB9" s="87"/>
      <c r="YC9" s="87"/>
      <c r="YD9" s="87"/>
      <c r="YE9" s="87"/>
      <c r="YF9" s="87"/>
      <c r="YG9" s="87"/>
      <c r="YH9" s="87"/>
      <c r="YI9" s="87"/>
      <c r="YJ9" s="87"/>
      <c r="YK9" s="87"/>
      <c r="YL9" s="87"/>
      <c r="YM9" s="87"/>
      <c r="YN9" s="87"/>
      <c r="YO9" s="87"/>
      <c r="YP9" s="87"/>
      <c r="YQ9" s="87"/>
      <c r="YR9" s="87"/>
      <c r="YS9" s="87"/>
      <c r="YT9" s="87"/>
      <c r="YU9" s="87"/>
      <c r="YV9" s="87"/>
      <c r="YW9" s="87"/>
      <c r="YX9" s="87"/>
      <c r="YY9" s="87"/>
      <c r="YZ9" s="87"/>
      <c r="ZA9" s="87"/>
      <c r="ZB9" s="87"/>
      <c r="ZC9" s="87"/>
      <c r="ZD9" s="87"/>
      <c r="ZE9" s="87"/>
      <c r="ZF9" s="87"/>
      <c r="ZG9" s="87"/>
      <c r="ZH9" s="87"/>
      <c r="ZI9" s="87"/>
      <c r="ZJ9" s="87"/>
      <c r="ZK9" s="87"/>
      <c r="ZL9" s="87"/>
      <c r="ZM9" s="87"/>
      <c r="ZN9" s="87"/>
      <c r="ZO9" s="87"/>
      <c r="ZP9" s="87"/>
      <c r="ZQ9" s="87"/>
      <c r="ZR9" s="87"/>
      <c r="ZS9" s="87"/>
      <c r="ZT9" s="87"/>
      <c r="ZU9" s="87"/>
      <c r="ZV9" s="87"/>
      <c r="ZW9" s="87"/>
      <c r="ZX9" s="87"/>
      <c r="ZY9" s="87"/>
      <c r="ZZ9" s="87"/>
      <c r="AAA9" s="87"/>
      <c r="AAB9" s="87"/>
      <c r="AAC9" s="87"/>
      <c r="AAD9" s="87"/>
      <c r="AAE9" s="87"/>
      <c r="AAF9" s="87"/>
      <c r="AAG9" s="87"/>
      <c r="AAH9" s="87"/>
      <c r="AAI9" s="87"/>
      <c r="AAJ9" s="87"/>
      <c r="AAK9" s="87"/>
      <c r="AAL9" s="87"/>
      <c r="AAM9" s="87"/>
      <c r="AAN9" s="87"/>
      <c r="AAO9" s="87"/>
      <c r="AAP9" s="87"/>
      <c r="AAQ9" s="87"/>
      <c r="AAR9" s="87"/>
      <c r="AAS9" s="87"/>
      <c r="AAT9" s="87"/>
      <c r="AAU9" s="87"/>
      <c r="AAV9" s="87"/>
      <c r="AAW9" s="87"/>
      <c r="AAX9" s="87"/>
      <c r="AAY9" s="87"/>
      <c r="AAZ9" s="87"/>
      <c r="ABA9" s="87"/>
      <c r="ABB9" s="87"/>
      <c r="ABC9" s="87"/>
      <c r="ABD9" s="87"/>
      <c r="ABE9" s="87"/>
      <c r="ABF9" s="87"/>
      <c r="ABG9" s="87"/>
      <c r="ABH9" s="87"/>
      <c r="ABI9" s="87"/>
      <c r="ABJ9" s="87"/>
      <c r="ABK9" s="87"/>
      <c r="ABL9" s="87"/>
      <c r="ABM9" s="87"/>
      <c r="ABN9" s="87"/>
      <c r="ABO9" s="87"/>
      <c r="ABP9" s="87"/>
      <c r="ABQ9" s="87"/>
      <c r="ABR9" s="87"/>
      <c r="ABS9" s="87"/>
      <c r="ABT9" s="87"/>
      <c r="ABU9" s="87"/>
      <c r="ABV9" s="87"/>
      <c r="ABW9" s="87"/>
      <c r="ABX9" s="87"/>
      <c r="ABY9" s="87"/>
      <c r="ABZ9" s="87"/>
      <c r="ACA9" s="87"/>
      <c r="ACB9" s="87"/>
      <c r="ACC9" s="87"/>
      <c r="ACD9" s="87"/>
      <c r="ACE9" s="87"/>
      <c r="ACF9" s="87"/>
      <c r="ACG9" s="87"/>
      <c r="ACH9" s="87"/>
      <c r="ACI9" s="87"/>
      <c r="ACJ9" s="87"/>
      <c r="ACK9" s="87"/>
      <c r="ACL9" s="87"/>
      <c r="ACM9" s="87"/>
      <c r="ACN9" s="87"/>
      <c r="ACO9" s="87"/>
      <c r="ACP9" s="87"/>
      <c r="ACQ9" s="87"/>
      <c r="ACR9" s="87"/>
      <c r="ACS9" s="87"/>
      <c r="ACT9" s="87"/>
      <c r="ACU9" s="87"/>
      <c r="ACV9" s="87"/>
      <c r="ACW9" s="87"/>
      <c r="ACX9" s="87"/>
      <c r="ACY9" s="87"/>
      <c r="ACZ9" s="87"/>
      <c r="ADA9" s="87"/>
      <c r="ADB9" s="87"/>
      <c r="ADC9" s="87"/>
      <c r="ADD9" s="87"/>
      <c r="ADE9" s="87"/>
      <c r="ADF9" s="87"/>
      <c r="ADG9" s="87"/>
      <c r="ADH9" s="87"/>
      <c r="ADI9" s="87"/>
      <c r="ADJ9" s="87"/>
      <c r="ADK9" s="87"/>
      <c r="ADL9" s="87"/>
      <c r="ADM9" s="87"/>
      <c r="ADN9" s="87"/>
      <c r="ADO9" s="87"/>
      <c r="ADP9" s="87"/>
      <c r="ADQ9" s="87"/>
      <c r="ADR9" s="87"/>
      <c r="ADS9" s="87"/>
      <c r="ADT9" s="87"/>
      <c r="ADU9" s="87"/>
      <c r="ADV9" s="87"/>
      <c r="ADW9" s="87"/>
      <c r="ADX9" s="87"/>
      <c r="ADY9" s="87"/>
      <c r="ADZ9" s="87"/>
      <c r="AEA9" s="87"/>
      <c r="AEB9" s="87"/>
      <c r="AEC9" s="87"/>
      <c r="AED9" s="87"/>
      <c r="AEE9" s="87"/>
      <c r="AEF9" s="87"/>
      <c r="AEG9" s="87"/>
      <c r="AEH9" s="87"/>
      <c r="AEI9" s="87"/>
      <c r="AEJ9" s="87"/>
      <c r="AEK9" s="87"/>
      <c r="AEL9" s="87"/>
      <c r="AEM9" s="87"/>
      <c r="AEN9" s="87"/>
      <c r="AEO9" s="87"/>
      <c r="AEP9" s="87"/>
      <c r="AEQ9" s="87"/>
      <c r="AER9" s="87"/>
      <c r="AES9" s="87"/>
      <c r="AET9" s="87"/>
      <c r="AEU9" s="87"/>
      <c r="AEV9" s="87"/>
      <c r="AEW9" s="87"/>
      <c r="AEX9" s="87"/>
      <c r="AEY9" s="87"/>
      <c r="AEZ9" s="87"/>
      <c r="AFA9" s="87"/>
      <c r="AFB9" s="87"/>
      <c r="AFC9" s="87"/>
      <c r="AFD9" s="87"/>
      <c r="AFE9" s="87"/>
      <c r="AFF9" s="87"/>
      <c r="AFG9" s="87"/>
      <c r="AFH9" s="87"/>
      <c r="AFI9" s="87"/>
      <c r="AFJ9" s="87"/>
      <c r="AFK9" s="87"/>
      <c r="AFL9" s="87"/>
      <c r="AFM9" s="87"/>
      <c r="AFN9" s="87"/>
      <c r="AFO9" s="87"/>
      <c r="AFP9" s="87"/>
      <c r="AFQ9" s="87"/>
      <c r="AFR9" s="87"/>
      <c r="AFS9" s="87"/>
      <c r="AFT9" s="87"/>
      <c r="AFU9" s="87"/>
      <c r="AFV9" s="87"/>
      <c r="AFW9" s="87"/>
      <c r="AFX9" s="87"/>
      <c r="AFY9" s="87"/>
      <c r="AFZ9" s="87"/>
      <c r="AGA9" s="87"/>
      <c r="AGB9" s="87"/>
      <c r="AGC9" s="87"/>
      <c r="AGD9" s="87"/>
      <c r="AGE9" s="87"/>
      <c r="AGF9" s="87"/>
      <c r="AGG9" s="87"/>
      <c r="AGH9" s="87"/>
      <c r="AGI9" s="87"/>
      <c r="AGJ9" s="87"/>
      <c r="AGK9" s="87"/>
      <c r="AGL9" s="87"/>
      <c r="AGM9" s="87"/>
      <c r="AGN9" s="87"/>
      <c r="AGO9" s="87"/>
      <c r="AGP9" s="87"/>
      <c r="AGQ9" s="87"/>
      <c r="AGR9" s="87"/>
      <c r="AGS9" s="87"/>
      <c r="AGT9" s="87"/>
      <c r="AGU9" s="87"/>
      <c r="AGV9" s="87"/>
      <c r="AGW9" s="87"/>
      <c r="AGX9" s="87"/>
      <c r="AGY9" s="87"/>
      <c r="AGZ9" s="87"/>
      <c r="AHA9" s="87"/>
      <c r="AHB9" s="87"/>
      <c r="AHC9" s="87"/>
      <c r="AHD9" s="87"/>
      <c r="AHE9" s="87"/>
      <c r="AHF9" s="87"/>
      <c r="AHG9" s="87"/>
      <c r="AHH9" s="87"/>
      <c r="AHI9" s="87"/>
      <c r="AHJ9" s="87"/>
      <c r="AHK9" s="87"/>
      <c r="AHL9" s="87"/>
      <c r="AHM9" s="87"/>
      <c r="AHN9" s="87"/>
      <c r="AHO9" s="87"/>
      <c r="AHP9" s="87"/>
      <c r="AHQ9" s="87"/>
      <c r="AHR9" s="87"/>
      <c r="AHS9" s="87"/>
      <c r="AHT9" s="87"/>
      <c r="AHU9" s="87"/>
      <c r="AHV9" s="87"/>
      <c r="AHW9" s="87"/>
      <c r="AHX9" s="87"/>
      <c r="AHY9" s="87"/>
      <c r="AHZ9" s="87"/>
      <c r="AIA9" s="87"/>
      <c r="AIB9" s="87"/>
      <c r="AIC9" s="87"/>
      <c r="AID9" s="87"/>
      <c r="AIE9" s="87"/>
      <c r="AIF9" s="87"/>
      <c r="AIG9" s="87"/>
      <c r="AIH9" s="87"/>
      <c r="AII9" s="87"/>
      <c r="AIJ9" s="87"/>
      <c r="AIK9" s="87"/>
      <c r="AIL9" s="87"/>
      <c r="AIM9" s="87"/>
      <c r="AIN9" s="87"/>
      <c r="AIO9" s="87"/>
      <c r="AIP9" s="87"/>
      <c r="AIQ9" s="87"/>
      <c r="AIR9" s="87"/>
      <c r="AIS9" s="87"/>
      <c r="AIT9" s="87"/>
      <c r="AIU9" s="87"/>
      <c r="AIV9" s="87"/>
      <c r="AIW9" s="87"/>
      <c r="AIX9" s="87"/>
      <c r="AIY9" s="87"/>
      <c r="AIZ9" s="87"/>
      <c r="AJA9" s="87"/>
      <c r="AJB9" s="87"/>
      <c r="AJC9" s="87"/>
      <c r="AJD9" s="87"/>
      <c r="AJE9" s="87"/>
      <c r="AJF9" s="87"/>
      <c r="AJG9" s="87"/>
      <c r="AJH9" s="87"/>
      <c r="AJI9" s="87"/>
      <c r="AJJ9" s="87"/>
      <c r="AJK9" s="87"/>
      <c r="AJL9" s="87"/>
      <c r="AJM9" s="87"/>
      <c r="AJN9" s="87"/>
      <c r="AJO9" s="87"/>
      <c r="AJP9" s="87"/>
      <c r="AJQ9" s="87"/>
      <c r="AJR9" s="87"/>
      <c r="AJS9" s="87"/>
      <c r="AJT9" s="87"/>
      <c r="AJU9" s="87"/>
      <c r="AJV9" s="87"/>
      <c r="AJW9" s="87"/>
      <c r="AJX9" s="87"/>
      <c r="AJY9" s="87"/>
      <c r="AJZ9" s="87"/>
      <c r="AKA9" s="87"/>
      <c r="AKB9" s="87"/>
      <c r="AKC9" s="87"/>
      <c r="AKD9" s="87"/>
      <c r="AKE9" s="87"/>
      <c r="AKF9" s="87"/>
      <c r="AKG9" s="87"/>
      <c r="AKH9" s="87"/>
      <c r="AKI9" s="87"/>
      <c r="AKJ9" s="87"/>
      <c r="AKK9" s="87"/>
      <c r="AKL9" s="87"/>
      <c r="AKM9" s="87"/>
      <c r="AKN9" s="87"/>
      <c r="AKO9" s="87"/>
      <c r="AKP9" s="87"/>
      <c r="AKQ9" s="87"/>
      <c r="AKR9" s="87"/>
      <c r="AKS9" s="87"/>
      <c r="AKT9" s="87"/>
      <c r="AKU9" s="87"/>
      <c r="AKV9" s="87"/>
      <c r="AKW9" s="87"/>
      <c r="AKX9" s="87"/>
      <c r="AKY9" s="87"/>
      <c r="AKZ9" s="87"/>
      <c r="ALA9" s="87"/>
      <c r="ALB9" s="87"/>
      <c r="ALC9" s="87"/>
      <c r="ALD9" s="87"/>
      <c r="ALE9" s="87"/>
      <c r="ALF9" s="87"/>
      <c r="ALG9" s="87"/>
      <c r="ALH9" s="87"/>
      <c r="ALI9" s="87"/>
      <c r="ALJ9" s="87"/>
      <c r="ALK9" s="87"/>
      <c r="ALL9" s="87"/>
      <c r="ALM9" s="87"/>
      <c r="ALN9" s="87"/>
      <c r="ALO9" s="87"/>
      <c r="ALP9" s="87"/>
      <c r="ALQ9" s="87"/>
      <c r="ALR9" s="87"/>
      <c r="ALS9" s="87"/>
      <c r="ALT9" s="87"/>
      <c r="ALU9" s="87"/>
      <c r="ALV9" s="87"/>
      <c r="ALW9" s="87"/>
      <c r="ALX9" s="87"/>
      <c r="ALY9" s="87"/>
      <c r="ALZ9" s="87"/>
      <c r="AMA9" s="87"/>
      <c r="AMB9" s="87"/>
      <c r="AMC9" s="87"/>
      <c r="AMD9" s="87"/>
      <c r="AME9" s="87"/>
      <c r="AMF9" s="87"/>
      <c r="AMG9" s="87"/>
      <c r="AMH9" s="87"/>
      <c r="AMI9" s="87"/>
      <c r="AMJ9" s="87"/>
      <c r="AMK9" s="87"/>
      <c r="AML9" s="87"/>
    </row>
    <row r="10" spans="1:1026" s="90" customFormat="1" x14ac:dyDescent="0.25">
      <c r="A10" s="87"/>
      <c r="B10" s="91"/>
      <c r="C10" s="92"/>
      <c r="D10" s="96" t="s">
        <v>508</v>
      </c>
      <c r="E10" s="97">
        <v>30.03</v>
      </c>
      <c r="F10" s="91"/>
      <c r="G10" s="93"/>
      <c r="H10" s="88"/>
      <c r="I10" s="89"/>
      <c r="J10" s="94"/>
      <c r="K10" s="93"/>
      <c r="L10" s="96" t="s">
        <v>326</v>
      </c>
      <c r="M10" s="97">
        <v>20.18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7"/>
      <c r="NN10" s="87"/>
      <c r="NO10" s="87"/>
      <c r="NP10" s="87"/>
      <c r="NQ10" s="87"/>
      <c r="NR10" s="87"/>
      <c r="NS10" s="87"/>
      <c r="NT10" s="87"/>
      <c r="NU10" s="87"/>
      <c r="NV10" s="87"/>
      <c r="NW10" s="87"/>
      <c r="NX10" s="87"/>
      <c r="NY10" s="87"/>
      <c r="NZ10" s="87"/>
      <c r="OA10" s="87"/>
      <c r="OB10" s="87"/>
      <c r="OC10" s="87"/>
      <c r="OD10" s="87"/>
      <c r="OE10" s="87"/>
      <c r="OF10" s="87"/>
      <c r="OG10" s="87"/>
      <c r="OH10" s="87"/>
      <c r="OI10" s="87"/>
      <c r="OJ10" s="87"/>
      <c r="OK10" s="87"/>
      <c r="OL10" s="87"/>
      <c r="OM10" s="87"/>
      <c r="ON10" s="87"/>
      <c r="OO10" s="87"/>
      <c r="OP10" s="87"/>
      <c r="OQ10" s="87"/>
      <c r="OR10" s="87"/>
      <c r="OS10" s="87"/>
      <c r="OT10" s="87"/>
      <c r="OU10" s="87"/>
      <c r="OV10" s="87"/>
      <c r="OW10" s="87"/>
      <c r="OX10" s="87"/>
      <c r="OY10" s="87"/>
      <c r="OZ10" s="87"/>
      <c r="PA10" s="87"/>
      <c r="PB10" s="87"/>
      <c r="PC10" s="87"/>
      <c r="PD10" s="87"/>
      <c r="PE10" s="87"/>
      <c r="PF10" s="87"/>
      <c r="PG10" s="87"/>
      <c r="PH10" s="87"/>
      <c r="PI10" s="87"/>
      <c r="PJ10" s="87"/>
      <c r="PK10" s="87"/>
      <c r="PL10" s="87"/>
      <c r="PM10" s="87"/>
      <c r="PN10" s="87"/>
      <c r="PO10" s="87"/>
      <c r="PP10" s="87"/>
      <c r="PQ10" s="87"/>
      <c r="PR10" s="87"/>
      <c r="PS10" s="87"/>
      <c r="PT10" s="87"/>
      <c r="PU10" s="87"/>
      <c r="PV10" s="87"/>
      <c r="PW10" s="87"/>
      <c r="PX10" s="87"/>
      <c r="PY10" s="87"/>
      <c r="PZ10" s="87"/>
      <c r="QA10" s="87"/>
      <c r="QB10" s="87"/>
      <c r="QC10" s="87"/>
      <c r="QD10" s="87"/>
      <c r="QE10" s="87"/>
      <c r="QF10" s="87"/>
      <c r="QG10" s="87"/>
      <c r="QH10" s="87"/>
      <c r="QI10" s="87"/>
      <c r="QJ10" s="87"/>
      <c r="QK10" s="87"/>
      <c r="QL10" s="87"/>
      <c r="QM10" s="87"/>
      <c r="QN10" s="87"/>
      <c r="QO10" s="87"/>
      <c r="QP10" s="87"/>
      <c r="QQ10" s="87"/>
      <c r="QR10" s="87"/>
      <c r="QS10" s="87"/>
      <c r="QT10" s="87"/>
      <c r="QU10" s="87"/>
      <c r="QV10" s="87"/>
      <c r="QW10" s="87"/>
      <c r="QX10" s="87"/>
      <c r="QY10" s="87"/>
      <c r="QZ10" s="87"/>
      <c r="RA10" s="87"/>
      <c r="RB10" s="87"/>
      <c r="RC10" s="87"/>
      <c r="RD10" s="87"/>
      <c r="RE10" s="87"/>
      <c r="RF10" s="87"/>
      <c r="RG10" s="87"/>
      <c r="RH10" s="87"/>
      <c r="RI10" s="87"/>
      <c r="RJ10" s="87"/>
      <c r="RK10" s="87"/>
      <c r="RL10" s="87"/>
      <c r="RM10" s="87"/>
      <c r="RN10" s="87"/>
      <c r="RO10" s="87"/>
      <c r="RP10" s="87"/>
      <c r="RQ10" s="87"/>
      <c r="RR10" s="87"/>
      <c r="RS10" s="87"/>
      <c r="RT10" s="87"/>
      <c r="RU10" s="87"/>
      <c r="RV10" s="87"/>
      <c r="RW10" s="87"/>
      <c r="RX10" s="87"/>
      <c r="RY10" s="87"/>
      <c r="RZ10" s="87"/>
      <c r="SA10" s="87"/>
      <c r="SB10" s="87"/>
      <c r="SC10" s="87"/>
      <c r="SD10" s="87"/>
      <c r="SE10" s="87"/>
      <c r="SF10" s="87"/>
      <c r="SG10" s="87"/>
      <c r="SH10" s="87"/>
      <c r="SI10" s="87"/>
      <c r="SJ10" s="87"/>
      <c r="SK10" s="87"/>
      <c r="SL10" s="87"/>
      <c r="SM10" s="87"/>
      <c r="SN10" s="87"/>
      <c r="SO10" s="87"/>
      <c r="SP10" s="87"/>
      <c r="SQ10" s="87"/>
      <c r="SR10" s="87"/>
      <c r="SS10" s="87"/>
      <c r="ST10" s="87"/>
      <c r="SU10" s="87"/>
      <c r="SV10" s="87"/>
      <c r="SW10" s="87"/>
      <c r="SX10" s="87"/>
      <c r="SY10" s="87"/>
      <c r="SZ10" s="87"/>
      <c r="TA10" s="87"/>
      <c r="TB10" s="87"/>
      <c r="TC10" s="87"/>
      <c r="TD10" s="87"/>
      <c r="TE10" s="87"/>
      <c r="TF10" s="87"/>
      <c r="TG10" s="87"/>
      <c r="TH10" s="87"/>
      <c r="TI10" s="87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  <c r="US10" s="87"/>
      <c r="UT10" s="87"/>
      <c r="UU10" s="87"/>
      <c r="UV10" s="87"/>
      <c r="UW10" s="87"/>
      <c r="UX10" s="87"/>
      <c r="UY10" s="87"/>
      <c r="UZ10" s="87"/>
      <c r="VA10" s="87"/>
      <c r="VB10" s="87"/>
      <c r="VC10" s="87"/>
      <c r="VD10" s="87"/>
      <c r="VE10" s="87"/>
      <c r="VF10" s="87"/>
      <c r="VG10" s="87"/>
      <c r="VH10" s="87"/>
      <c r="VI10" s="87"/>
      <c r="VJ10" s="87"/>
      <c r="VK10" s="87"/>
      <c r="VL10" s="87"/>
      <c r="VM10" s="87"/>
      <c r="VN10" s="87"/>
      <c r="VO10" s="87"/>
      <c r="VP10" s="87"/>
      <c r="VQ10" s="87"/>
      <c r="VR10" s="87"/>
      <c r="VS10" s="87"/>
      <c r="VT10" s="87"/>
      <c r="VU10" s="87"/>
      <c r="VV10" s="87"/>
      <c r="VW10" s="87"/>
      <c r="VX10" s="87"/>
      <c r="VY10" s="87"/>
      <c r="VZ10" s="87"/>
      <c r="WA10" s="87"/>
      <c r="WB10" s="87"/>
      <c r="WC10" s="87"/>
      <c r="WD10" s="87"/>
      <c r="WE10" s="87"/>
      <c r="WF10" s="87"/>
      <c r="WG10" s="87"/>
      <c r="WH10" s="87"/>
      <c r="WI10" s="87"/>
      <c r="WJ10" s="87"/>
      <c r="WK10" s="87"/>
      <c r="WL10" s="87"/>
      <c r="WM10" s="87"/>
      <c r="WN10" s="87"/>
      <c r="WO10" s="87"/>
      <c r="WP10" s="87"/>
      <c r="WQ10" s="87"/>
      <c r="WR10" s="87"/>
      <c r="WS10" s="87"/>
      <c r="WT10" s="87"/>
      <c r="WU10" s="87"/>
      <c r="WV10" s="87"/>
      <c r="WW10" s="87"/>
      <c r="WX10" s="87"/>
      <c r="WY10" s="87"/>
      <c r="WZ10" s="87"/>
      <c r="XA10" s="87"/>
      <c r="XB10" s="87"/>
      <c r="XC10" s="87"/>
      <c r="XD10" s="87"/>
      <c r="XE10" s="87"/>
      <c r="XF10" s="87"/>
      <c r="XG10" s="87"/>
      <c r="XH10" s="87"/>
      <c r="XI10" s="87"/>
      <c r="XJ10" s="87"/>
      <c r="XK10" s="87"/>
      <c r="XL10" s="87"/>
      <c r="XM10" s="87"/>
      <c r="XN10" s="87"/>
      <c r="XO10" s="87"/>
      <c r="XP10" s="87"/>
      <c r="XQ10" s="87"/>
      <c r="XR10" s="87"/>
      <c r="XS10" s="87"/>
      <c r="XT10" s="87"/>
      <c r="XU10" s="87"/>
      <c r="XV10" s="87"/>
      <c r="XW10" s="87"/>
      <c r="XX10" s="87"/>
      <c r="XY10" s="87"/>
      <c r="XZ10" s="87"/>
      <c r="YA10" s="87"/>
      <c r="YB10" s="87"/>
      <c r="YC10" s="87"/>
      <c r="YD10" s="87"/>
      <c r="YE10" s="87"/>
      <c r="YF10" s="87"/>
      <c r="YG10" s="87"/>
      <c r="YH10" s="87"/>
      <c r="YI10" s="87"/>
      <c r="YJ10" s="87"/>
      <c r="YK10" s="87"/>
      <c r="YL10" s="87"/>
      <c r="YM10" s="87"/>
      <c r="YN10" s="87"/>
      <c r="YO10" s="87"/>
      <c r="YP10" s="87"/>
      <c r="YQ10" s="87"/>
      <c r="YR10" s="87"/>
      <c r="YS10" s="87"/>
      <c r="YT10" s="87"/>
      <c r="YU10" s="87"/>
      <c r="YV10" s="87"/>
      <c r="YW10" s="87"/>
      <c r="YX10" s="87"/>
      <c r="YY10" s="87"/>
      <c r="YZ10" s="87"/>
      <c r="ZA10" s="87"/>
      <c r="ZB10" s="87"/>
      <c r="ZC10" s="87"/>
      <c r="ZD10" s="87"/>
      <c r="ZE10" s="87"/>
      <c r="ZF10" s="87"/>
      <c r="ZG10" s="87"/>
      <c r="ZH10" s="87"/>
      <c r="ZI10" s="87"/>
      <c r="ZJ10" s="87"/>
      <c r="ZK10" s="87"/>
      <c r="ZL10" s="87"/>
      <c r="ZM10" s="87"/>
      <c r="ZN10" s="87"/>
      <c r="ZO10" s="87"/>
      <c r="ZP10" s="87"/>
      <c r="ZQ10" s="87"/>
      <c r="ZR10" s="87"/>
      <c r="ZS10" s="87"/>
      <c r="ZT10" s="87"/>
      <c r="ZU10" s="87"/>
      <c r="ZV10" s="87"/>
      <c r="ZW10" s="87"/>
      <c r="ZX10" s="87"/>
      <c r="ZY10" s="87"/>
      <c r="ZZ10" s="87"/>
      <c r="AAA10" s="87"/>
      <c r="AAB10" s="87"/>
      <c r="AAC10" s="87"/>
      <c r="AAD10" s="87"/>
      <c r="AAE10" s="87"/>
      <c r="AAF10" s="87"/>
      <c r="AAG10" s="87"/>
      <c r="AAH10" s="87"/>
      <c r="AAI10" s="87"/>
      <c r="AAJ10" s="87"/>
      <c r="AAK10" s="87"/>
      <c r="AAL10" s="87"/>
      <c r="AAM10" s="87"/>
      <c r="AAN10" s="87"/>
      <c r="AAO10" s="87"/>
      <c r="AAP10" s="87"/>
      <c r="AAQ10" s="87"/>
      <c r="AAR10" s="87"/>
      <c r="AAS10" s="87"/>
      <c r="AAT10" s="87"/>
      <c r="AAU10" s="87"/>
      <c r="AAV10" s="87"/>
      <c r="AAW10" s="87"/>
      <c r="AAX10" s="87"/>
      <c r="AAY10" s="87"/>
      <c r="AAZ10" s="87"/>
      <c r="ABA10" s="87"/>
      <c r="ABB10" s="87"/>
      <c r="ABC10" s="87"/>
      <c r="ABD10" s="87"/>
      <c r="ABE10" s="87"/>
      <c r="ABF10" s="87"/>
      <c r="ABG10" s="87"/>
      <c r="ABH10" s="87"/>
      <c r="ABI10" s="87"/>
      <c r="ABJ10" s="87"/>
      <c r="ABK10" s="87"/>
      <c r="ABL10" s="87"/>
      <c r="ABM10" s="87"/>
      <c r="ABN10" s="87"/>
      <c r="ABO10" s="87"/>
      <c r="ABP10" s="87"/>
      <c r="ABQ10" s="87"/>
      <c r="ABR10" s="87"/>
      <c r="ABS10" s="87"/>
      <c r="ABT10" s="87"/>
      <c r="ABU10" s="87"/>
      <c r="ABV10" s="87"/>
      <c r="ABW10" s="87"/>
      <c r="ABX10" s="87"/>
      <c r="ABY10" s="87"/>
      <c r="ABZ10" s="87"/>
      <c r="ACA10" s="87"/>
      <c r="ACB10" s="87"/>
      <c r="ACC10" s="87"/>
      <c r="ACD10" s="87"/>
      <c r="ACE10" s="87"/>
      <c r="ACF10" s="87"/>
      <c r="ACG10" s="87"/>
      <c r="ACH10" s="87"/>
      <c r="ACI10" s="87"/>
      <c r="ACJ10" s="87"/>
      <c r="ACK10" s="87"/>
      <c r="ACL10" s="87"/>
      <c r="ACM10" s="87"/>
      <c r="ACN10" s="87"/>
      <c r="ACO10" s="87"/>
      <c r="ACP10" s="87"/>
      <c r="ACQ10" s="87"/>
      <c r="ACR10" s="87"/>
      <c r="ACS10" s="87"/>
      <c r="ACT10" s="87"/>
      <c r="ACU10" s="87"/>
      <c r="ACV10" s="87"/>
      <c r="ACW10" s="87"/>
      <c r="ACX10" s="87"/>
      <c r="ACY10" s="87"/>
      <c r="ACZ10" s="87"/>
      <c r="ADA10" s="87"/>
      <c r="ADB10" s="87"/>
      <c r="ADC10" s="87"/>
      <c r="ADD10" s="87"/>
      <c r="ADE10" s="87"/>
      <c r="ADF10" s="87"/>
      <c r="ADG10" s="87"/>
      <c r="ADH10" s="87"/>
      <c r="ADI10" s="87"/>
      <c r="ADJ10" s="87"/>
      <c r="ADK10" s="87"/>
      <c r="ADL10" s="87"/>
      <c r="ADM10" s="87"/>
      <c r="ADN10" s="87"/>
      <c r="ADO10" s="87"/>
      <c r="ADP10" s="87"/>
      <c r="ADQ10" s="87"/>
      <c r="ADR10" s="87"/>
      <c r="ADS10" s="87"/>
      <c r="ADT10" s="87"/>
      <c r="ADU10" s="87"/>
      <c r="ADV10" s="87"/>
      <c r="ADW10" s="87"/>
      <c r="ADX10" s="87"/>
      <c r="ADY10" s="87"/>
      <c r="ADZ10" s="87"/>
      <c r="AEA10" s="87"/>
      <c r="AEB10" s="87"/>
      <c r="AEC10" s="87"/>
      <c r="AED10" s="87"/>
      <c r="AEE10" s="87"/>
      <c r="AEF10" s="87"/>
      <c r="AEG10" s="87"/>
      <c r="AEH10" s="87"/>
      <c r="AEI10" s="87"/>
      <c r="AEJ10" s="87"/>
      <c r="AEK10" s="87"/>
      <c r="AEL10" s="87"/>
      <c r="AEM10" s="87"/>
      <c r="AEN10" s="87"/>
      <c r="AEO10" s="87"/>
      <c r="AEP10" s="87"/>
      <c r="AEQ10" s="87"/>
      <c r="AER10" s="87"/>
      <c r="AES10" s="87"/>
      <c r="AET10" s="87"/>
      <c r="AEU10" s="87"/>
      <c r="AEV10" s="87"/>
      <c r="AEW10" s="87"/>
      <c r="AEX10" s="87"/>
      <c r="AEY10" s="87"/>
      <c r="AEZ10" s="87"/>
      <c r="AFA10" s="87"/>
      <c r="AFB10" s="87"/>
      <c r="AFC10" s="87"/>
      <c r="AFD10" s="87"/>
      <c r="AFE10" s="87"/>
      <c r="AFF10" s="87"/>
      <c r="AFG10" s="87"/>
      <c r="AFH10" s="87"/>
      <c r="AFI10" s="87"/>
      <c r="AFJ10" s="87"/>
      <c r="AFK10" s="87"/>
      <c r="AFL10" s="87"/>
      <c r="AFM10" s="87"/>
      <c r="AFN10" s="87"/>
      <c r="AFO10" s="87"/>
      <c r="AFP10" s="87"/>
      <c r="AFQ10" s="87"/>
      <c r="AFR10" s="87"/>
      <c r="AFS10" s="87"/>
      <c r="AFT10" s="87"/>
      <c r="AFU10" s="87"/>
      <c r="AFV10" s="87"/>
      <c r="AFW10" s="87"/>
      <c r="AFX10" s="87"/>
      <c r="AFY10" s="87"/>
      <c r="AFZ10" s="87"/>
      <c r="AGA10" s="87"/>
      <c r="AGB10" s="87"/>
      <c r="AGC10" s="87"/>
      <c r="AGD10" s="87"/>
      <c r="AGE10" s="87"/>
      <c r="AGF10" s="87"/>
      <c r="AGG10" s="87"/>
      <c r="AGH10" s="87"/>
      <c r="AGI10" s="87"/>
      <c r="AGJ10" s="87"/>
      <c r="AGK10" s="87"/>
      <c r="AGL10" s="87"/>
      <c r="AGM10" s="87"/>
      <c r="AGN10" s="87"/>
      <c r="AGO10" s="87"/>
      <c r="AGP10" s="87"/>
      <c r="AGQ10" s="87"/>
      <c r="AGR10" s="87"/>
      <c r="AGS10" s="87"/>
      <c r="AGT10" s="87"/>
      <c r="AGU10" s="87"/>
      <c r="AGV10" s="87"/>
      <c r="AGW10" s="87"/>
      <c r="AGX10" s="87"/>
      <c r="AGY10" s="87"/>
      <c r="AGZ10" s="87"/>
      <c r="AHA10" s="87"/>
      <c r="AHB10" s="87"/>
      <c r="AHC10" s="87"/>
      <c r="AHD10" s="87"/>
      <c r="AHE10" s="87"/>
      <c r="AHF10" s="87"/>
      <c r="AHG10" s="87"/>
      <c r="AHH10" s="87"/>
      <c r="AHI10" s="87"/>
      <c r="AHJ10" s="87"/>
      <c r="AHK10" s="87"/>
      <c r="AHL10" s="87"/>
      <c r="AHM10" s="87"/>
      <c r="AHN10" s="87"/>
      <c r="AHO10" s="87"/>
      <c r="AHP10" s="87"/>
      <c r="AHQ10" s="87"/>
      <c r="AHR10" s="87"/>
      <c r="AHS10" s="87"/>
      <c r="AHT10" s="87"/>
      <c r="AHU10" s="87"/>
      <c r="AHV10" s="87"/>
      <c r="AHW10" s="87"/>
      <c r="AHX10" s="87"/>
      <c r="AHY10" s="87"/>
      <c r="AHZ10" s="87"/>
      <c r="AIA10" s="87"/>
      <c r="AIB10" s="87"/>
      <c r="AIC10" s="87"/>
      <c r="AID10" s="87"/>
      <c r="AIE10" s="87"/>
      <c r="AIF10" s="87"/>
      <c r="AIG10" s="87"/>
      <c r="AIH10" s="87"/>
      <c r="AII10" s="87"/>
      <c r="AIJ10" s="87"/>
      <c r="AIK10" s="87"/>
      <c r="AIL10" s="87"/>
      <c r="AIM10" s="87"/>
      <c r="AIN10" s="87"/>
      <c r="AIO10" s="87"/>
      <c r="AIP10" s="87"/>
      <c r="AIQ10" s="87"/>
      <c r="AIR10" s="87"/>
      <c r="AIS10" s="87"/>
      <c r="AIT10" s="87"/>
      <c r="AIU10" s="87"/>
      <c r="AIV10" s="87"/>
      <c r="AIW10" s="87"/>
      <c r="AIX10" s="87"/>
      <c r="AIY10" s="87"/>
      <c r="AIZ10" s="87"/>
      <c r="AJA10" s="87"/>
      <c r="AJB10" s="87"/>
      <c r="AJC10" s="87"/>
      <c r="AJD10" s="87"/>
      <c r="AJE10" s="87"/>
      <c r="AJF10" s="87"/>
      <c r="AJG10" s="87"/>
      <c r="AJH10" s="87"/>
      <c r="AJI10" s="87"/>
      <c r="AJJ10" s="87"/>
      <c r="AJK10" s="87"/>
      <c r="AJL10" s="87"/>
      <c r="AJM10" s="87"/>
      <c r="AJN10" s="87"/>
      <c r="AJO10" s="87"/>
      <c r="AJP10" s="87"/>
      <c r="AJQ10" s="87"/>
      <c r="AJR10" s="87"/>
      <c r="AJS10" s="87"/>
      <c r="AJT10" s="87"/>
      <c r="AJU10" s="87"/>
      <c r="AJV10" s="87"/>
      <c r="AJW10" s="87"/>
      <c r="AJX10" s="87"/>
      <c r="AJY10" s="87"/>
      <c r="AJZ10" s="87"/>
      <c r="AKA10" s="87"/>
      <c r="AKB10" s="87"/>
      <c r="AKC10" s="87"/>
      <c r="AKD10" s="87"/>
      <c r="AKE10" s="87"/>
      <c r="AKF10" s="87"/>
      <c r="AKG10" s="87"/>
      <c r="AKH10" s="87"/>
      <c r="AKI10" s="87"/>
      <c r="AKJ10" s="87"/>
      <c r="AKK10" s="87"/>
      <c r="AKL10" s="87"/>
      <c r="AKM10" s="87"/>
      <c r="AKN10" s="87"/>
      <c r="AKO10" s="87"/>
      <c r="AKP10" s="87"/>
      <c r="AKQ10" s="87"/>
      <c r="AKR10" s="87"/>
      <c r="AKS10" s="87"/>
      <c r="AKT10" s="87"/>
      <c r="AKU10" s="87"/>
      <c r="AKV10" s="87"/>
      <c r="AKW10" s="87"/>
      <c r="AKX10" s="87"/>
      <c r="AKY10" s="87"/>
      <c r="AKZ10" s="87"/>
      <c r="ALA10" s="87"/>
      <c r="ALB10" s="87"/>
      <c r="ALC10" s="87"/>
      <c r="ALD10" s="87"/>
      <c r="ALE10" s="87"/>
      <c r="ALF10" s="87"/>
      <c r="ALG10" s="87"/>
      <c r="ALH10" s="87"/>
      <c r="ALI10" s="87"/>
      <c r="ALJ10" s="87"/>
      <c r="ALK10" s="87"/>
      <c r="ALL10" s="87"/>
      <c r="ALM10" s="87"/>
      <c r="ALN10" s="87"/>
      <c r="ALO10" s="87"/>
      <c r="ALP10" s="87"/>
      <c r="ALQ10" s="87"/>
      <c r="ALR10" s="87"/>
      <c r="ALS10" s="87"/>
      <c r="ALT10" s="87"/>
      <c r="ALU10" s="87"/>
      <c r="ALV10" s="87"/>
      <c r="ALW10" s="87"/>
      <c r="ALX10" s="87"/>
      <c r="ALY10" s="87"/>
      <c r="ALZ10" s="87"/>
      <c r="AMA10" s="87"/>
      <c r="AMB10" s="87"/>
      <c r="AMC10" s="87"/>
      <c r="AMD10" s="87"/>
      <c r="AME10" s="87"/>
      <c r="AMF10" s="87"/>
      <c r="AMG10" s="87"/>
      <c r="AMH10" s="87"/>
      <c r="AMI10" s="87"/>
      <c r="AMJ10" s="87"/>
      <c r="AMK10" s="87"/>
      <c r="AML10" s="87"/>
    </row>
    <row r="11" spans="1:1026" s="86" customFormat="1" x14ac:dyDescent="0.25">
      <c r="A11" s="83"/>
      <c r="B11" s="84" t="s">
        <v>449</v>
      </c>
      <c r="C11" s="85">
        <f>SUM(C12:C19)</f>
        <v>173.16</v>
      </c>
      <c r="D11" s="84" t="s">
        <v>450</v>
      </c>
      <c r="E11" s="85">
        <f>SUM(E12:E19)</f>
        <v>118.51999999999998</v>
      </c>
      <c r="F11" s="84" t="s">
        <v>451</v>
      </c>
      <c r="G11" s="85">
        <f>SUM(G12:G19)</f>
        <v>117.32</v>
      </c>
      <c r="H11" s="84" t="s">
        <v>452</v>
      </c>
      <c r="I11" s="85">
        <f>SUM(I12:I19)</f>
        <v>152.11000000000001</v>
      </c>
      <c r="J11" s="84" t="s">
        <v>453</v>
      </c>
      <c r="K11" s="85">
        <f>SUM(K12:K19)</f>
        <v>124.25</v>
      </c>
      <c r="L11" s="96" t="s">
        <v>500</v>
      </c>
      <c r="M11" s="97">
        <v>7.55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</row>
    <row r="12" spans="1:1026" s="90" customFormat="1" ht="49.5" x14ac:dyDescent="0.25">
      <c r="A12" s="87"/>
      <c r="B12" s="96" t="s">
        <v>133</v>
      </c>
      <c r="C12" s="97">
        <v>47.21</v>
      </c>
      <c r="D12" s="96" t="s">
        <v>509</v>
      </c>
      <c r="E12" s="97">
        <v>10.199999999999999</v>
      </c>
      <c r="F12" s="96" t="s">
        <v>454</v>
      </c>
      <c r="G12" s="97">
        <v>27.24</v>
      </c>
      <c r="H12" s="96" t="s">
        <v>455</v>
      </c>
      <c r="I12" s="97">
        <v>32.71</v>
      </c>
      <c r="J12" s="96" t="s">
        <v>527</v>
      </c>
      <c r="K12" s="97">
        <v>15.75</v>
      </c>
      <c r="L12" s="96" t="s">
        <v>456</v>
      </c>
      <c r="M12" s="97">
        <v>65.75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7"/>
      <c r="JW12" s="87"/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7"/>
      <c r="LP12" s="87"/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7"/>
      <c r="NI12" s="87"/>
      <c r="NJ12" s="87"/>
      <c r="NK12" s="87"/>
      <c r="NL12" s="87"/>
      <c r="NM12" s="87"/>
      <c r="NN12" s="87"/>
      <c r="NO12" s="87"/>
      <c r="NP12" s="87"/>
      <c r="NQ12" s="87"/>
      <c r="NR12" s="87"/>
      <c r="NS12" s="87"/>
      <c r="NT12" s="87"/>
      <c r="NU12" s="87"/>
      <c r="NV12" s="87"/>
      <c r="NW12" s="87"/>
      <c r="NX12" s="87"/>
      <c r="NY12" s="87"/>
      <c r="NZ12" s="87"/>
      <c r="OA12" s="87"/>
      <c r="OB12" s="87"/>
      <c r="OC12" s="87"/>
      <c r="OD12" s="87"/>
      <c r="OE12" s="87"/>
      <c r="OF12" s="87"/>
      <c r="OG12" s="87"/>
      <c r="OH12" s="87"/>
      <c r="OI12" s="87"/>
      <c r="OJ12" s="87"/>
      <c r="OK12" s="87"/>
      <c r="OL12" s="87"/>
      <c r="OM12" s="87"/>
      <c r="ON12" s="87"/>
      <c r="OO12" s="87"/>
      <c r="OP12" s="87"/>
      <c r="OQ12" s="87"/>
      <c r="OR12" s="87"/>
      <c r="OS12" s="87"/>
      <c r="OT12" s="87"/>
      <c r="OU12" s="87"/>
      <c r="OV12" s="87"/>
      <c r="OW12" s="87"/>
      <c r="OX12" s="87"/>
      <c r="OY12" s="87"/>
      <c r="OZ12" s="87"/>
      <c r="PA12" s="87"/>
      <c r="PB12" s="87"/>
      <c r="PC12" s="87"/>
      <c r="PD12" s="87"/>
      <c r="PE12" s="87"/>
      <c r="PF12" s="87"/>
      <c r="PG12" s="87"/>
      <c r="PH12" s="87"/>
      <c r="PI12" s="87"/>
      <c r="PJ12" s="87"/>
      <c r="PK12" s="87"/>
      <c r="PL12" s="87"/>
      <c r="PM12" s="87"/>
      <c r="PN12" s="87"/>
      <c r="PO12" s="87"/>
      <c r="PP12" s="87"/>
      <c r="PQ12" s="87"/>
      <c r="PR12" s="87"/>
      <c r="PS12" s="87"/>
      <c r="PT12" s="87"/>
      <c r="PU12" s="87"/>
      <c r="PV12" s="87"/>
      <c r="PW12" s="87"/>
      <c r="PX12" s="87"/>
      <c r="PY12" s="87"/>
      <c r="PZ12" s="87"/>
      <c r="QA12" s="87"/>
      <c r="QB12" s="87"/>
      <c r="QC12" s="87"/>
      <c r="QD12" s="87"/>
      <c r="QE12" s="87"/>
      <c r="QF12" s="87"/>
      <c r="QG12" s="87"/>
      <c r="QH12" s="87"/>
      <c r="QI12" s="87"/>
      <c r="QJ12" s="87"/>
      <c r="QK12" s="87"/>
      <c r="QL12" s="87"/>
      <c r="QM12" s="87"/>
      <c r="QN12" s="87"/>
      <c r="QO12" s="87"/>
      <c r="QP12" s="87"/>
      <c r="QQ12" s="87"/>
      <c r="QR12" s="87"/>
      <c r="QS12" s="87"/>
      <c r="QT12" s="87"/>
      <c r="QU12" s="87"/>
      <c r="QV12" s="87"/>
      <c r="QW12" s="87"/>
      <c r="QX12" s="87"/>
      <c r="QY12" s="87"/>
      <c r="QZ12" s="87"/>
      <c r="RA12" s="87"/>
      <c r="RB12" s="87"/>
      <c r="RC12" s="87"/>
      <c r="RD12" s="87"/>
      <c r="RE12" s="87"/>
      <c r="RF12" s="87"/>
      <c r="RG12" s="87"/>
      <c r="RH12" s="87"/>
      <c r="RI12" s="87"/>
      <c r="RJ12" s="87"/>
      <c r="RK12" s="87"/>
      <c r="RL12" s="87"/>
      <c r="RM12" s="87"/>
      <c r="RN12" s="87"/>
      <c r="RO12" s="87"/>
      <c r="RP12" s="87"/>
      <c r="RQ12" s="87"/>
      <c r="RR12" s="87"/>
      <c r="RS12" s="87"/>
      <c r="RT12" s="87"/>
      <c r="RU12" s="87"/>
      <c r="RV12" s="87"/>
      <c r="RW12" s="87"/>
      <c r="RX12" s="87"/>
      <c r="RY12" s="87"/>
      <c r="RZ12" s="87"/>
      <c r="SA12" s="87"/>
      <c r="SB12" s="87"/>
      <c r="SC12" s="87"/>
      <c r="SD12" s="87"/>
      <c r="SE12" s="87"/>
      <c r="SF12" s="87"/>
      <c r="SG12" s="87"/>
      <c r="SH12" s="87"/>
      <c r="SI12" s="87"/>
      <c r="SJ12" s="87"/>
      <c r="SK12" s="87"/>
      <c r="SL12" s="87"/>
      <c r="SM12" s="87"/>
      <c r="SN12" s="87"/>
      <c r="SO12" s="87"/>
      <c r="SP12" s="87"/>
      <c r="SQ12" s="87"/>
      <c r="SR12" s="87"/>
      <c r="SS12" s="87"/>
      <c r="ST12" s="87"/>
      <c r="SU12" s="87"/>
      <c r="SV12" s="87"/>
      <c r="SW12" s="87"/>
      <c r="SX12" s="87"/>
      <c r="SY12" s="87"/>
      <c r="SZ12" s="87"/>
      <c r="TA12" s="87"/>
      <c r="TB12" s="87"/>
      <c r="TC12" s="87"/>
      <c r="TD12" s="87"/>
      <c r="TE12" s="87"/>
      <c r="TF12" s="87"/>
      <c r="TG12" s="87"/>
      <c r="TH12" s="87"/>
      <c r="TI12" s="87"/>
      <c r="TJ12" s="87"/>
      <c r="TK12" s="87"/>
      <c r="TL12" s="87"/>
      <c r="TM12" s="87"/>
      <c r="TN12" s="87"/>
      <c r="TO12" s="87"/>
      <c r="TP12" s="87"/>
      <c r="TQ12" s="87"/>
      <c r="TR12" s="87"/>
      <c r="TS12" s="87"/>
      <c r="TT12" s="87"/>
      <c r="TU12" s="87"/>
      <c r="TV12" s="87"/>
      <c r="TW12" s="87"/>
      <c r="TX12" s="87"/>
      <c r="TY12" s="87"/>
      <c r="TZ12" s="87"/>
      <c r="UA12" s="87"/>
      <c r="UB12" s="87"/>
      <c r="UC12" s="87"/>
      <c r="UD12" s="87"/>
      <c r="UE12" s="87"/>
      <c r="UF12" s="87"/>
      <c r="UG12" s="87"/>
      <c r="UH12" s="87"/>
      <c r="UI12" s="87"/>
      <c r="UJ12" s="87"/>
      <c r="UK12" s="87"/>
      <c r="UL12" s="87"/>
      <c r="UM12" s="87"/>
      <c r="UN12" s="87"/>
      <c r="UO12" s="87"/>
      <c r="UP12" s="87"/>
      <c r="UQ12" s="87"/>
      <c r="UR12" s="87"/>
      <c r="US12" s="87"/>
      <c r="UT12" s="87"/>
      <c r="UU12" s="87"/>
      <c r="UV12" s="87"/>
      <c r="UW12" s="87"/>
      <c r="UX12" s="87"/>
      <c r="UY12" s="87"/>
      <c r="UZ12" s="87"/>
      <c r="VA12" s="87"/>
      <c r="VB12" s="87"/>
      <c r="VC12" s="87"/>
      <c r="VD12" s="87"/>
      <c r="VE12" s="87"/>
      <c r="VF12" s="87"/>
      <c r="VG12" s="87"/>
      <c r="VH12" s="87"/>
      <c r="VI12" s="87"/>
      <c r="VJ12" s="87"/>
      <c r="VK12" s="87"/>
      <c r="VL12" s="87"/>
      <c r="VM12" s="87"/>
      <c r="VN12" s="87"/>
      <c r="VO12" s="87"/>
      <c r="VP12" s="87"/>
      <c r="VQ12" s="87"/>
      <c r="VR12" s="87"/>
      <c r="VS12" s="87"/>
      <c r="VT12" s="87"/>
      <c r="VU12" s="87"/>
      <c r="VV12" s="87"/>
      <c r="VW12" s="87"/>
      <c r="VX12" s="87"/>
      <c r="VY12" s="87"/>
      <c r="VZ12" s="87"/>
      <c r="WA12" s="87"/>
      <c r="WB12" s="87"/>
      <c r="WC12" s="87"/>
      <c r="WD12" s="87"/>
      <c r="WE12" s="87"/>
      <c r="WF12" s="87"/>
      <c r="WG12" s="87"/>
      <c r="WH12" s="87"/>
      <c r="WI12" s="87"/>
      <c r="WJ12" s="87"/>
      <c r="WK12" s="87"/>
      <c r="WL12" s="87"/>
      <c r="WM12" s="87"/>
      <c r="WN12" s="87"/>
      <c r="WO12" s="87"/>
      <c r="WP12" s="87"/>
      <c r="WQ12" s="87"/>
      <c r="WR12" s="87"/>
      <c r="WS12" s="87"/>
      <c r="WT12" s="87"/>
      <c r="WU12" s="87"/>
      <c r="WV12" s="87"/>
      <c r="WW12" s="87"/>
      <c r="WX12" s="87"/>
      <c r="WY12" s="87"/>
      <c r="WZ12" s="87"/>
      <c r="XA12" s="87"/>
      <c r="XB12" s="87"/>
      <c r="XC12" s="87"/>
      <c r="XD12" s="87"/>
      <c r="XE12" s="87"/>
      <c r="XF12" s="87"/>
      <c r="XG12" s="87"/>
      <c r="XH12" s="87"/>
      <c r="XI12" s="87"/>
      <c r="XJ12" s="87"/>
      <c r="XK12" s="87"/>
      <c r="XL12" s="87"/>
      <c r="XM12" s="87"/>
      <c r="XN12" s="87"/>
      <c r="XO12" s="87"/>
      <c r="XP12" s="87"/>
      <c r="XQ12" s="87"/>
      <c r="XR12" s="87"/>
      <c r="XS12" s="87"/>
      <c r="XT12" s="87"/>
      <c r="XU12" s="87"/>
      <c r="XV12" s="87"/>
      <c r="XW12" s="87"/>
      <c r="XX12" s="87"/>
      <c r="XY12" s="87"/>
      <c r="XZ12" s="87"/>
      <c r="YA12" s="87"/>
      <c r="YB12" s="87"/>
      <c r="YC12" s="87"/>
      <c r="YD12" s="87"/>
      <c r="YE12" s="87"/>
      <c r="YF12" s="87"/>
      <c r="YG12" s="87"/>
      <c r="YH12" s="87"/>
      <c r="YI12" s="87"/>
      <c r="YJ12" s="87"/>
      <c r="YK12" s="87"/>
      <c r="YL12" s="87"/>
      <c r="YM12" s="87"/>
      <c r="YN12" s="87"/>
      <c r="YO12" s="87"/>
      <c r="YP12" s="87"/>
      <c r="YQ12" s="87"/>
      <c r="YR12" s="87"/>
      <c r="YS12" s="87"/>
      <c r="YT12" s="87"/>
      <c r="YU12" s="87"/>
      <c r="YV12" s="87"/>
      <c r="YW12" s="87"/>
      <c r="YX12" s="87"/>
      <c r="YY12" s="87"/>
      <c r="YZ12" s="87"/>
      <c r="ZA12" s="87"/>
      <c r="ZB12" s="87"/>
      <c r="ZC12" s="87"/>
      <c r="ZD12" s="87"/>
      <c r="ZE12" s="87"/>
      <c r="ZF12" s="87"/>
      <c r="ZG12" s="87"/>
      <c r="ZH12" s="87"/>
      <c r="ZI12" s="87"/>
      <c r="ZJ12" s="87"/>
      <c r="ZK12" s="87"/>
      <c r="ZL12" s="87"/>
      <c r="ZM12" s="87"/>
      <c r="ZN12" s="87"/>
      <c r="ZO12" s="87"/>
      <c r="ZP12" s="87"/>
      <c r="ZQ12" s="87"/>
      <c r="ZR12" s="87"/>
      <c r="ZS12" s="87"/>
      <c r="ZT12" s="87"/>
      <c r="ZU12" s="87"/>
      <c r="ZV12" s="87"/>
      <c r="ZW12" s="87"/>
      <c r="ZX12" s="87"/>
      <c r="ZY12" s="87"/>
      <c r="ZZ12" s="87"/>
      <c r="AAA12" s="87"/>
      <c r="AAB12" s="87"/>
      <c r="AAC12" s="87"/>
      <c r="AAD12" s="87"/>
      <c r="AAE12" s="87"/>
      <c r="AAF12" s="87"/>
      <c r="AAG12" s="87"/>
      <c r="AAH12" s="87"/>
      <c r="AAI12" s="87"/>
      <c r="AAJ12" s="87"/>
      <c r="AAK12" s="87"/>
      <c r="AAL12" s="87"/>
      <c r="AAM12" s="87"/>
      <c r="AAN12" s="87"/>
      <c r="AAO12" s="87"/>
      <c r="AAP12" s="87"/>
      <c r="AAQ12" s="87"/>
      <c r="AAR12" s="87"/>
      <c r="AAS12" s="87"/>
      <c r="AAT12" s="87"/>
      <c r="AAU12" s="87"/>
      <c r="AAV12" s="87"/>
      <c r="AAW12" s="87"/>
      <c r="AAX12" s="87"/>
      <c r="AAY12" s="87"/>
      <c r="AAZ12" s="87"/>
      <c r="ABA12" s="87"/>
      <c r="ABB12" s="87"/>
      <c r="ABC12" s="87"/>
      <c r="ABD12" s="87"/>
      <c r="ABE12" s="87"/>
      <c r="ABF12" s="87"/>
      <c r="ABG12" s="87"/>
      <c r="ABH12" s="87"/>
      <c r="ABI12" s="87"/>
      <c r="ABJ12" s="87"/>
      <c r="ABK12" s="87"/>
      <c r="ABL12" s="87"/>
      <c r="ABM12" s="87"/>
      <c r="ABN12" s="87"/>
      <c r="ABO12" s="87"/>
      <c r="ABP12" s="87"/>
      <c r="ABQ12" s="87"/>
      <c r="ABR12" s="87"/>
      <c r="ABS12" s="87"/>
      <c r="ABT12" s="87"/>
      <c r="ABU12" s="87"/>
      <c r="ABV12" s="87"/>
      <c r="ABW12" s="87"/>
      <c r="ABX12" s="87"/>
      <c r="ABY12" s="87"/>
      <c r="ABZ12" s="87"/>
      <c r="ACA12" s="87"/>
      <c r="ACB12" s="87"/>
      <c r="ACC12" s="87"/>
      <c r="ACD12" s="87"/>
      <c r="ACE12" s="87"/>
      <c r="ACF12" s="87"/>
      <c r="ACG12" s="87"/>
      <c r="ACH12" s="87"/>
      <c r="ACI12" s="87"/>
      <c r="ACJ12" s="87"/>
      <c r="ACK12" s="87"/>
      <c r="ACL12" s="87"/>
      <c r="ACM12" s="87"/>
      <c r="ACN12" s="87"/>
      <c r="ACO12" s="87"/>
      <c r="ACP12" s="87"/>
      <c r="ACQ12" s="87"/>
      <c r="ACR12" s="87"/>
      <c r="ACS12" s="87"/>
      <c r="ACT12" s="87"/>
      <c r="ACU12" s="87"/>
      <c r="ACV12" s="87"/>
      <c r="ACW12" s="87"/>
      <c r="ACX12" s="87"/>
      <c r="ACY12" s="87"/>
      <c r="ACZ12" s="87"/>
      <c r="ADA12" s="87"/>
      <c r="ADB12" s="87"/>
      <c r="ADC12" s="87"/>
      <c r="ADD12" s="87"/>
      <c r="ADE12" s="87"/>
      <c r="ADF12" s="87"/>
      <c r="ADG12" s="87"/>
      <c r="ADH12" s="87"/>
      <c r="ADI12" s="87"/>
      <c r="ADJ12" s="87"/>
      <c r="ADK12" s="87"/>
      <c r="ADL12" s="87"/>
      <c r="ADM12" s="87"/>
      <c r="ADN12" s="87"/>
      <c r="ADO12" s="87"/>
      <c r="ADP12" s="87"/>
      <c r="ADQ12" s="87"/>
      <c r="ADR12" s="87"/>
      <c r="ADS12" s="87"/>
      <c r="ADT12" s="87"/>
      <c r="ADU12" s="87"/>
      <c r="ADV12" s="87"/>
      <c r="ADW12" s="87"/>
      <c r="ADX12" s="87"/>
      <c r="ADY12" s="87"/>
      <c r="ADZ12" s="87"/>
      <c r="AEA12" s="87"/>
      <c r="AEB12" s="87"/>
      <c r="AEC12" s="87"/>
      <c r="AED12" s="87"/>
      <c r="AEE12" s="87"/>
      <c r="AEF12" s="87"/>
      <c r="AEG12" s="87"/>
      <c r="AEH12" s="87"/>
      <c r="AEI12" s="87"/>
      <c r="AEJ12" s="87"/>
      <c r="AEK12" s="87"/>
      <c r="AEL12" s="87"/>
      <c r="AEM12" s="87"/>
      <c r="AEN12" s="87"/>
      <c r="AEO12" s="87"/>
      <c r="AEP12" s="87"/>
      <c r="AEQ12" s="87"/>
      <c r="AER12" s="87"/>
      <c r="AES12" s="87"/>
      <c r="AET12" s="87"/>
      <c r="AEU12" s="87"/>
      <c r="AEV12" s="87"/>
      <c r="AEW12" s="87"/>
      <c r="AEX12" s="87"/>
      <c r="AEY12" s="87"/>
      <c r="AEZ12" s="87"/>
      <c r="AFA12" s="87"/>
      <c r="AFB12" s="87"/>
      <c r="AFC12" s="87"/>
      <c r="AFD12" s="87"/>
      <c r="AFE12" s="87"/>
      <c r="AFF12" s="87"/>
      <c r="AFG12" s="87"/>
      <c r="AFH12" s="87"/>
      <c r="AFI12" s="87"/>
      <c r="AFJ12" s="87"/>
      <c r="AFK12" s="87"/>
      <c r="AFL12" s="87"/>
      <c r="AFM12" s="87"/>
      <c r="AFN12" s="87"/>
      <c r="AFO12" s="87"/>
      <c r="AFP12" s="87"/>
      <c r="AFQ12" s="87"/>
      <c r="AFR12" s="87"/>
      <c r="AFS12" s="87"/>
      <c r="AFT12" s="87"/>
      <c r="AFU12" s="87"/>
      <c r="AFV12" s="87"/>
      <c r="AFW12" s="87"/>
      <c r="AFX12" s="87"/>
      <c r="AFY12" s="87"/>
      <c r="AFZ12" s="87"/>
      <c r="AGA12" s="87"/>
      <c r="AGB12" s="87"/>
      <c r="AGC12" s="87"/>
      <c r="AGD12" s="87"/>
      <c r="AGE12" s="87"/>
      <c r="AGF12" s="87"/>
      <c r="AGG12" s="87"/>
      <c r="AGH12" s="87"/>
      <c r="AGI12" s="87"/>
      <c r="AGJ12" s="87"/>
      <c r="AGK12" s="87"/>
      <c r="AGL12" s="87"/>
      <c r="AGM12" s="87"/>
      <c r="AGN12" s="87"/>
      <c r="AGO12" s="87"/>
      <c r="AGP12" s="87"/>
      <c r="AGQ12" s="87"/>
      <c r="AGR12" s="87"/>
      <c r="AGS12" s="87"/>
      <c r="AGT12" s="87"/>
      <c r="AGU12" s="87"/>
      <c r="AGV12" s="87"/>
      <c r="AGW12" s="87"/>
      <c r="AGX12" s="87"/>
      <c r="AGY12" s="87"/>
      <c r="AGZ12" s="87"/>
      <c r="AHA12" s="87"/>
      <c r="AHB12" s="87"/>
      <c r="AHC12" s="87"/>
      <c r="AHD12" s="87"/>
      <c r="AHE12" s="87"/>
      <c r="AHF12" s="87"/>
      <c r="AHG12" s="87"/>
      <c r="AHH12" s="87"/>
      <c r="AHI12" s="87"/>
      <c r="AHJ12" s="87"/>
      <c r="AHK12" s="87"/>
      <c r="AHL12" s="87"/>
      <c r="AHM12" s="87"/>
      <c r="AHN12" s="87"/>
      <c r="AHO12" s="87"/>
      <c r="AHP12" s="87"/>
      <c r="AHQ12" s="87"/>
      <c r="AHR12" s="87"/>
      <c r="AHS12" s="87"/>
      <c r="AHT12" s="87"/>
      <c r="AHU12" s="87"/>
      <c r="AHV12" s="87"/>
      <c r="AHW12" s="87"/>
      <c r="AHX12" s="87"/>
      <c r="AHY12" s="87"/>
      <c r="AHZ12" s="87"/>
      <c r="AIA12" s="87"/>
      <c r="AIB12" s="87"/>
      <c r="AIC12" s="87"/>
      <c r="AID12" s="87"/>
      <c r="AIE12" s="87"/>
      <c r="AIF12" s="87"/>
      <c r="AIG12" s="87"/>
      <c r="AIH12" s="87"/>
      <c r="AII12" s="87"/>
      <c r="AIJ12" s="87"/>
      <c r="AIK12" s="87"/>
      <c r="AIL12" s="87"/>
      <c r="AIM12" s="87"/>
      <c r="AIN12" s="87"/>
      <c r="AIO12" s="87"/>
      <c r="AIP12" s="87"/>
      <c r="AIQ12" s="87"/>
      <c r="AIR12" s="87"/>
      <c r="AIS12" s="87"/>
      <c r="AIT12" s="87"/>
      <c r="AIU12" s="87"/>
      <c r="AIV12" s="87"/>
      <c r="AIW12" s="87"/>
      <c r="AIX12" s="87"/>
      <c r="AIY12" s="87"/>
      <c r="AIZ12" s="87"/>
      <c r="AJA12" s="87"/>
      <c r="AJB12" s="87"/>
      <c r="AJC12" s="87"/>
      <c r="AJD12" s="87"/>
      <c r="AJE12" s="87"/>
      <c r="AJF12" s="87"/>
      <c r="AJG12" s="87"/>
      <c r="AJH12" s="87"/>
      <c r="AJI12" s="87"/>
      <c r="AJJ12" s="87"/>
      <c r="AJK12" s="87"/>
      <c r="AJL12" s="87"/>
      <c r="AJM12" s="87"/>
      <c r="AJN12" s="87"/>
      <c r="AJO12" s="87"/>
      <c r="AJP12" s="87"/>
      <c r="AJQ12" s="87"/>
      <c r="AJR12" s="87"/>
      <c r="AJS12" s="87"/>
      <c r="AJT12" s="87"/>
      <c r="AJU12" s="87"/>
      <c r="AJV12" s="87"/>
      <c r="AJW12" s="87"/>
      <c r="AJX12" s="87"/>
      <c r="AJY12" s="87"/>
      <c r="AJZ12" s="87"/>
      <c r="AKA12" s="87"/>
      <c r="AKB12" s="87"/>
      <c r="AKC12" s="87"/>
      <c r="AKD12" s="87"/>
      <c r="AKE12" s="87"/>
      <c r="AKF12" s="87"/>
      <c r="AKG12" s="87"/>
      <c r="AKH12" s="87"/>
      <c r="AKI12" s="87"/>
      <c r="AKJ12" s="87"/>
      <c r="AKK12" s="87"/>
      <c r="AKL12" s="87"/>
      <c r="AKM12" s="87"/>
      <c r="AKN12" s="87"/>
      <c r="AKO12" s="87"/>
      <c r="AKP12" s="87"/>
      <c r="AKQ12" s="87"/>
      <c r="AKR12" s="87"/>
      <c r="AKS12" s="87"/>
      <c r="AKT12" s="87"/>
      <c r="AKU12" s="87"/>
      <c r="AKV12" s="87"/>
      <c r="AKW12" s="87"/>
      <c r="AKX12" s="87"/>
      <c r="AKY12" s="87"/>
      <c r="AKZ12" s="87"/>
      <c r="ALA12" s="87"/>
      <c r="ALB12" s="87"/>
      <c r="ALC12" s="87"/>
      <c r="ALD12" s="87"/>
      <c r="ALE12" s="87"/>
      <c r="ALF12" s="87"/>
      <c r="ALG12" s="87"/>
      <c r="ALH12" s="87"/>
      <c r="ALI12" s="87"/>
      <c r="ALJ12" s="87"/>
      <c r="ALK12" s="87"/>
      <c r="ALL12" s="87"/>
      <c r="ALM12" s="87"/>
      <c r="ALN12" s="87"/>
      <c r="ALO12" s="87"/>
      <c r="ALP12" s="87"/>
      <c r="ALQ12" s="87"/>
      <c r="ALR12" s="87"/>
      <c r="ALS12" s="87"/>
      <c r="ALT12" s="87"/>
      <c r="ALU12" s="87"/>
      <c r="ALV12" s="87"/>
      <c r="ALW12" s="87"/>
      <c r="ALX12" s="87"/>
      <c r="ALY12" s="87"/>
      <c r="ALZ12" s="87"/>
      <c r="AMA12" s="87"/>
      <c r="AMB12" s="87"/>
      <c r="AMC12" s="87"/>
      <c r="AMD12" s="87"/>
      <c r="AME12" s="87"/>
      <c r="AMF12" s="87"/>
      <c r="AMG12" s="87"/>
      <c r="AMH12" s="87"/>
      <c r="AMI12" s="87"/>
      <c r="AMJ12" s="87"/>
      <c r="AMK12" s="87"/>
      <c r="AML12" s="87"/>
    </row>
    <row r="13" spans="1:1026" s="90" customFormat="1" ht="49.5" x14ac:dyDescent="0.25">
      <c r="A13" s="87"/>
      <c r="B13" s="96" t="s">
        <v>635</v>
      </c>
      <c r="C13" s="97">
        <v>15.05</v>
      </c>
      <c r="D13" s="96" t="s">
        <v>510</v>
      </c>
      <c r="E13" s="97">
        <v>12.65</v>
      </c>
      <c r="F13" s="96" t="s">
        <v>517</v>
      </c>
      <c r="G13" s="97">
        <v>8.18</v>
      </c>
      <c r="H13" s="96" t="s">
        <v>501</v>
      </c>
      <c r="I13" s="97">
        <v>15.05</v>
      </c>
      <c r="J13" s="96" t="s">
        <v>510</v>
      </c>
      <c r="K13" s="97">
        <v>12.65</v>
      </c>
      <c r="L13" s="96" t="s">
        <v>534</v>
      </c>
      <c r="M13" s="97">
        <v>14.66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  <c r="IX13" s="87"/>
      <c r="IY13" s="87"/>
      <c r="IZ13" s="87"/>
      <c r="JA13" s="87"/>
      <c r="JB13" s="87"/>
      <c r="JC13" s="87"/>
      <c r="JD13" s="87"/>
      <c r="JE13" s="87"/>
      <c r="JF13" s="87"/>
      <c r="JG13" s="87"/>
      <c r="JH13" s="87"/>
      <c r="JI13" s="87"/>
      <c r="JJ13" s="87"/>
      <c r="JK13" s="87"/>
      <c r="JL13" s="87"/>
      <c r="JM13" s="87"/>
      <c r="JN13" s="87"/>
      <c r="JO13" s="87"/>
      <c r="JP13" s="87"/>
      <c r="JQ13" s="87"/>
      <c r="JR13" s="87"/>
      <c r="JS13" s="87"/>
      <c r="JT13" s="87"/>
      <c r="JU13" s="87"/>
      <c r="JV13" s="87"/>
      <c r="JW13" s="87"/>
      <c r="JX13" s="87"/>
      <c r="JY13" s="87"/>
      <c r="JZ13" s="87"/>
      <c r="KA13" s="87"/>
      <c r="KB13" s="87"/>
      <c r="KC13" s="87"/>
      <c r="KD13" s="87"/>
      <c r="KE13" s="87"/>
      <c r="KF13" s="87"/>
      <c r="KG13" s="87"/>
      <c r="KH13" s="87"/>
      <c r="KI13" s="87"/>
      <c r="KJ13" s="87"/>
      <c r="KK13" s="87"/>
      <c r="KL13" s="87"/>
      <c r="KM13" s="87"/>
      <c r="KN13" s="87"/>
      <c r="KO13" s="87"/>
      <c r="KP13" s="87"/>
      <c r="KQ13" s="87"/>
      <c r="KR13" s="87"/>
      <c r="KS13" s="87"/>
      <c r="KT13" s="87"/>
      <c r="KU13" s="87"/>
      <c r="KV13" s="87"/>
      <c r="KW13" s="87"/>
      <c r="KX13" s="87"/>
      <c r="KY13" s="87"/>
      <c r="KZ13" s="87"/>
      <c r="LA13" s="87"/>
      <c r="LB13" s="87"/>
      <c r="LC13" s="87"/>
      <c r="LD13" s="87"/>
      <c r="LE13" s="87"/>
      <c r="LF13" s="87"/>
      <c r="LG13" s="87"/>
      <c r="LH13" s="87"/>
      <c r="LI13" s="87"/>
      <c r="LJ13" s="87"/>
      <c r="LK13" s="87"/>
      <c r="LL13" s="87"/>
      <c r="LM13" s="87"/>
      <c r="LN13" s="87"/>
      <c r="LO13" s="87"/>
      <c r="LP13" s="87"/>
      <c r="LQ13" s="87"/>
      <c r="LR13" s="87"/>
      <c r="LS13" s="87"/>
      <c r="LT13" s="87"/>
      <c r="LU13" s="87"/>
      <c r="LV13" s="87"/>
      <c r="LW13" s="87"/>
      <c r="LX13" s="87"/>
      <c r="LY13" s="87"/>
      <c r="LZ13" s="87"/>
      <c r="MA13" s="87"/>
      <c r="MB13" s="87"/>
      <c r="MC13" s="87"/>
      <c r="MD13" s="87"/>
      <c r="ME13" s="87"/>
      <c r="MF13" s="87"/>
      <c r="MG13" s="87"/>
      <c r="MH13" s="87"/>
      <c r="MI13" s="87"/>
      <c r="MJ13" s="87"/>
      <c r="MK13" s="87"/>
      <c r="ML13" s="87"/>
      <c r="MM13" s="87"/>
      <c r="MN13" s="87"/>
      <c r="MO13" s="87"/>
      <c r="MP13" s="87"/>
      <c r="MQ13" s="87"/>
      <c r="MR13" s="87"/>
      <c r="MS13" s="87"/>
      <c r="MT13" s="87"/>
      <c r="MU13" s="87"/>
      <c r="MV13" s="87"/>
      <c r="MW13" s="87"/>
      <c r="MX13" s="87"/>
      <c r="MY13" s="87"/>
      <c r="MZ13" s="87"/>
      <c r="NA13" s="87"/>
      <c r="NB13" s="87"/>
      <c r="NC13" s="87"/>
      <c r="ND13" s="87"/>
      <c r="NE13" s="87"/>
      <c r="NF13" s="87"/>
      <c r="NG13" s="87"/>
      <c r="NH13" s="87"/>
      <c r="NI13" s="87"/>
      <c r="NJ13" s="87"/>
      <c r="NK13" s="87"/>
      <c r="NL13" s="87"/>
      <c r="NM13" s="87"/>
      <c r="NN13" s="87"/>
      <c r="NO13" s="87"/>
      <c r="NP13" s="87"/>
      <c r="NQ13" s="87"/>
      <c r="NR13" s="87"/>
      <c r="NS13" s="87"/>
      <c r="NT13" s="87"/>
      <c r="NU13" s="87"/>
      <c r="NV13" s="87"/>
      <c r="NW13" s="87"/>
      <c r="NX13" s="87"/>
      <c r="NY13" s="87"/>
      <c r="NZ13" s="87"/>
      <c r="OA13" s="87"/>
      <c r="OB13" s="87"/>
      <c r="OC13" s="87"/>
      <c r="OD13" s="87"/>
      <c r="OE13" s="87"/>
      <c r="OF13" s="87"/>
      <c r="OG13" s="87"/>
      <c r="OH13" s="87"/>
      <c r="OI13" s="87"/>
      <c r="OJ13" s="87"/>
      <c r="OK13" s="87"/>
      <c r="OL13" s="87"/>
      <c r="OM13" s="87"/>
      <c r="ON13" s="87"/>
      <c r="OO13" s="87"/>
      <c r="OP13" s="87"/>
      <c r="OQ13" s="87"/>
      <c r="OR13" s="87"/>
      <c r="OS13" s="87"/>
      <c r="OT13" s="87"/>
      <c r="OU13" s="87"/>
      <c r="OV13" s="87"/>
      <c r="OW13" s="87"/>
      <c r="OX13" s="87"/>
      <c r="OY13" s="87"/>
      <c r="OZ13" s="87"/>
      <c r="PA13" s="87"/>
      <c r="PB13" s="87"/>
      <c r="PC13" s="87"/>
      <c r="PD13" s="87"/>
      <c r="PE13" s="87"/>
      <c r="PF13" s="87"/>
      <c r="PG13" s="87"/>
      <c r="PH13" s="87"/>
      <c r="PI13" s="87"/>
      <c r="PJ13" s="87"/>
      <c r="PK13" s="87"/>
      <c r="PL13" s="87"/>
      <c r="PM13" s="87"/>
      <c r="PN13" s="87"/>
      <c r="PO13" s="87"/>
      <c r="PP13" s="87"/>
      <c r="PQ13" s="87"/>
      <c r="PR13" s="87"/>
      <c r="PS13" s="87"/>
      <c r="PT13" s="87"/>
      <c r="PU13" s="87"/>
      <c r="PV13" s="87"/>
      <c r="PW13" s="87"/>
      <c r="PX13" s="87"/>
      <c r="PY13" s="87"/>
      <c r="PZ13" s="87"/>
      <c r="QA13" s="87"/>
      <c r="QB13" s="87"/>
      <c r="QC13" s="87"/>
      <c r="QD13" s="87"/>
      <c r="QE13" s="87"/>
      <c r="QF13" s="87"/>
      <c r="QG13" s="87"/>
      <c r="QH13" s="87"/>
      <c r="QI13" s="87"/>
      <c r="QJ13" s="87"/>
      <c r="QK13" s="87"/>
      <c r="QL13" s="87"/>
      <c r="QM13" s="87"/>
      <c r="QN13" s="87"/>
      <c r="QO13" s="87"/>
      <c r="QP13" s="87"/>
      <c r="QQ13" s="87"/>
      <c r="QR13" s="87"/>
      <c r="QS13" s="87"/>
      <c r="QT13" s="87"/>
      <c r="QU13" s="87"/>
      <c r="QV13" s="87"/>
      <c r="QW13" s="87"/>
      <c r="QX13" s="87"/>
      <c r="QY13" s="87"/>
      <c r="QZ13" s="87"/>
      <c r="RA13" s="87"/>
      <c r="RB13" s="87"/>
      <c r="RC13" s="87"/>
      <c r="RD13" s="87"/>
      <c r="RE13" s="87"/>
      <c r="RF13" s="87"/>
      <c r="RG13" s="87"/>
      <c r="RH13" s="87"/>
      <c r="RI13" s="87"/>
      <c r="RJ13" s="87"/>
      <c r="RK13" s="87"/>
      <c r="RL13" s="87"/>
      <c r="RM13" s="87"/>
      <c r="RN13" s="87"/>
      <c r="RO13" s="87"/>
      <c r="RP13" s="87"/>
      <c r="RQ13" s="87"/>
      <c r="RR13" s="87"/>
      <c r="RS13" s="87"/>
      <c r="RT13" s="87"/>
      <c r="RU13" s="87"/>
      <c r="RV13" s="87"/>
      <c r="RW13" s="87"/>
      <c r="RX13" s="87"/>
      <c r="RY13" s="87"/>
      <c r="RZ13" s="87"/>
      <c r="SA13" s="87"/>
      <c r="SB13" s="87"/>
      <c r="SC13" s="87"/>
      <c r="SD13" s="87"/>
      <c r="SE13" s="87"/>
      <c r="SF13" s="87"/>
      <c r="SG13" s="87"/>
      <c r="SH13" s="87"/>
      <c r="SI13" s="87"/>
      <c r="SJ13" s="87"/>
      <c r="SK13" s="87"/>
      <c r="SL13" s="87"/>
      <c r="SM13" s="87"/>
      <c r="SN13" s="87"/>
      <c r="SO13" s="87"/>
      <c r="SP13" s="87"/>
      <c r="SQ13" s="87"/>
      <c r="SR13" s="87"/>
      <c r="SS13" s="87"/>
      <c r="ST13" s="87"/>
      <c r="SU13" s="87"/>
      <c r="SV13" s="87"/>
      <c r="SW13" s="87"/>
      <c r="SX13" s="87"/>
      <c r="SY13" s="87"/>
      <c r="SZ13" s="87"/>
      <c r="TA13" s="87"/>
      <c r="TB13" s="87"/>
      <c r="TC13" s="87"/>
      <c r="TD13" s="87"/>
      <c r="TE13" s="87"/>
      <c r="TF13" s="87"/>
      <c r="TG13" s="87"/>
      <c r="TH13" s="87"/>
      <c r="TI13" s="87"/>
      <c r="TJ13" s="87"/>
      <c r="TK13" s="87"/>
      <c r="TL13" s="87"/>
      <c r="TM13" s="87"/>
      <c r="TN13" s="87"/>
      <c r="TO13" s="87"/>
      <c r="TP13" s="87"/>
      <c r="TQ13" s="87"/>
      <c r="TR13" s="87"/>
      <c r="TS13" s="87"/>
      <c r="TT13" s="87"/>
      <c r="TU13" s="87"/>
      <c r="TV13" s="87"/>
      <c r="TW13" s="87"/>
      <c r="TX13" s="87"/>
      <c r="TY13" s="87"/>
      <c r="TZ13" s="87"/>
      <c r="UA13" s="87"/>
      <c r="UB13" s="87"/>
      <c r="UC13" s="87"/>
      <c r="UD13" s="87"/>
      <c r="UE13" s="87"/>
      <c r="UF13" s="87"/>
      <c r="UG13" s="87"/>
      <c r="UH13" s="87"/>
      <c r="UI13" s="87"/>
      <c r="UJ13" s="87"/>
      <c r="UK13" s="87"/>
      <c r="UL13" s="87"/>
      <c r="UM13" s="87"/>
      <c r="UN13" s="87"/>
      <c r="UO13" s="87"/>
      <c r="UP13" s="87"/>
      <c r="UQ13" s="87"/>
      <c r="UR13" s="87"/>
      <c r="US13" s="87"/>
      <c r="UT13" s="87"/>
      <c r="UU13" s="87"/>
      <c r="UV13" s="87"/>
      <c r="UW13" s="87"/>
      <c r="UX13" s="87"/>
      <c r="UY13" s="87"/>
      <c r="UZ13" s="87"/>
      <c r="VA13" s="87"/>
      <c r="VB13" s="87"/>
      <c r="VC13" s="87"/>
      <c r="VD13" s="87"/>
      <c r="VE13" s="87"/>
      <c r="VF13" s="87"/>
      <c r="VG13" s="87"/>
      <c r="VH13" s="87"/>
      <c r="VI13" s="87"/>
      <c r="VJ13" s="87"/>
      <c r="VK13" s="87"/>
      <c r="VL13" s="87"/>
      <c r="VM13" s="87"/>
      <c r="VN13" s="87"/>
      <c r="VO13" s="87"/>
      <c r="VP13" s="87"/>
      <c r="VQ13" s="87"/>
      <c r="VR13" s="87"/>
      <c r="VS13" s="87"/>
      <c r="VT13" s="87"/>
      <c r="VU13" s="87"/>
      <c r="VV13" s="87"/>
      <c r="VW13" s="87"/>
      <c r="VX13" s="87"/>
      <c r="VY13" s="87"/>
      <c r="VZ13" s="87"/>
      <c r="WA13" s="87"/>
      <c r="WB13" s="87"/>
      <c r="WC13" s="87"/>
      <c r="WD13" s="87"/>
      <c r="WE13" s="87"/>
      <c r="WF13" s="87"/>
      <c r="WG13" s="87"/>
      <c r="WH13" s="87"/>
      <c r="WI13" s="87"/>
      <c r="WJ13" s="87"/>
      <c r="WK13" s="87"/>
      <c r="WL13" s="87"/>
      <c r="WM13" s="87"/>
      <c r="WN13" s="87"/>
      <c r="WO13" s="87"/>
      <c r="WP13" s="87"/>
      <c r="WQ13" s="87"/>
      <c r="WR13" s="87"/>
      <c r="WS13" s="87"/>
      <c r="WT13" s="87"/>
      <c r="WU13" s="87"/>
      <c r="WV13" s="87"/>
      <c r="WW13" s="87"/>
      <c r="WX13" s="87"/>
      <c r="WY13" s="87"/>
      <c r="WZ13" s="87"/>
      <c r="XA13" s="87"/>
      <c r="XB13" s="87"/>
      <c r="XC13" s="87"/>
      <c r="XD13" s="87"/>
      <c r="XE13" s="87"/>
      <c r="XF13" s="87"/>
      <c r="XG13" s="87"/>
      <c r="XH13" s="87"/>
      <c r="XI13" s="87"/>
      <c r="XJ13" s="87"/>
      <c r="XK13" s="87"/>
      <c r="XL13" s="87"/>
      <c r="XM13" s="87"/>
      <c r="XN13" s="87"/>
      <c r="XO13" s="87"/>
      <c r="XP13" s="87"/>
      <c r="XQ13" s="87"/>
      <c r="XR13" s="87"/>
      <c r="XS13" s="87"/>
      <c r="XT13" s="87"/>
      <c r="XU13" s="87"/>
      <c r="XV13" s="87"/>
      <c r="XW13" s="87"/>
      <c r="XX13" s="87"/>
      <c r="XY13" s="87"/>
      <c r="XZ13" s="87"/>
      <c r="YA13" s="87"/>
      <c r="YB13" s="87"/>
      <c r="YC13" s="87"/>
      <c r="YD13" s="87"/>
      <c r="YE13" s="87"/>
      <c r="YF13" s="87"/>
      <c r="YG13" s="87"/>
      <c r="YH13" s="87"/>
      <c r="YI13" s="87"/>
      <c r="YJ13" s="87"/>
      <c r="YK13" s="87"/>
      <c r="YL13" s="87"/>
      <c r="YM13" s="87"/>
      <c r="YN13" s="87"/>
      <c r="YO13" s="87"/>
      <c r="YP13" s="87"/>
      <c r="YQ13" s="87"/>
      <c r="YR13" s="87"/>
      <c r="YS13" s="87"/>
      <c r="YT13" s="87"/>
      <c r="YU13" s="87"/>
      <c r="YV13" s="87"/>
      <c r="YW13" s="87"/>
      <c r="YX13" s="87"/>
      <c r="YY13" s="87"/>
      <c r="YZ13" s="87"/>
      <c r="ZA13" s="87"/>
      <c r="ZB13" s="87"/>
      <c r="ZC13" s="87"/>
      <c r="ZD13" s="87"/>
      <c r="ZE13" s="87"/>
      <c r="ZF13" s="87"/>
      <c r="ZG13" s="87"/>
      <c r="ZH13" s="87"/>
      <c r="ZI13" s="87"/>
      <c r="ZJ13" s="87"/>
      <c r="ZK13" s="87"/>
      <c r="ZL13" s="87"/>
      <c r="ZM13" s="87"/>
      <c r="ZN13" s="87"/>
      <c r="ZO13" s="87"/>
      <c r="ZP13" s="87"/>
      <c r="ZQ13" s="87"/>
      <c r="ZR13" s="87"/>
      <c r="ZS13" s="87"/>
      <c r="ZT13" s="87"/>
      <c r="ZU13" s="87"/>
      <c r="ZV13" s="87"/>
      <c r="ZW13" s="87"/>
      <c r="ZX13" s="87"/>
      <c r="ZY13" s="87"/>
      <c r="ZZ13" s="87"/>
      <c r="AAA13" s="87"/>
      <c r="AAB13" s="87"/>
      <c r="AAC13" s="87"/>
      <c r="AAD13" s="87"/>
      <c r="AAE13" s="87"/>
      <c r="AAF13" s="87"/>
      <c r="AAG13" s="87"/>
      <c r="AAH13" s="87"/>
      <c r="AAI13" s="87"/>
      <c r="AAJ13" s="87"/>
      <c r="AAK13" s="87"/>
      <c r="AAL13" s="87"/>
      <c r="AAM13" s="87"/>
      <c r="AAN13" s="87"/>
      <c r="AAO13" s="87"/>
      <c r="AAP13" s="87"/>
      <c r="AAQ13" s="87"/>
      <c r="AAR13" s="87"/>
      <c r="AAS13" s="87"/>
      <c r="AAT13" s="87"/>
      <c r="AAU13" s="87"/>
      <c r="AAV13" s="87"/>
      <c r="AAW13" s="87"/>
      <c r="AAX13" s="87"/>
      <c r="AAY13" s="87"/>
      <c r="AAZ13" s="87"/>
      <c r="ABA13" s="87"/>
      <c r="ABB13" s="87"/>
      <c r="ABC13" s="87"/>
      <c r="ABD13" s="87"/>
      <c r="ABE13" s="87"/>
      <c r="ABF13" s="87"/>
      <c r="ABG13" s="87"/>
      <c r="ABH13" s="87"/>
      <c r="ABI13" s="87"/>
      <c r="ABJ13" s="87"/>
      <c r="ABK13" s="87"/>
      <c r="ABL13" s="87"/>
      <c r="ABM13" s="87"/>
      <c r="ABN13" s="87"/>
      <c r="ABO13" s="87"/>
      <c r="ABP13" s="87"/>
      <c r="ABQ13" s="87"/>
      <c r="ABR13" s="87"/>
      <c r="ABS13" s="87"/>
      <c r="ABT13" s="87"/>
      <c r="ABU13" s="87"/>
      <c r="ABV13" s="87"/>
      <c r="ABW13" s="87"/>
      <c r="ABX13" s="87"/>
      <c r="ABY13" s="87"/>
      <c r="ABZ13" s="87"/>
      <c r="ACA13" s="87"/>
      <c r="ACB13" s="87"/>
      <c r="ACC13" s="87"/>
      <c r="ACD13" s="87"/>
      <c r="ACE13" s="87"/>
      <c r="ACF13" s="87"/>
      <c r="ACG13" s="87"/>
      <c r="ACH13" s="87"/>
      <c r="ACI13" s="87"/>
      <c r="ACJ13" s="87"/>
      <c r="ACK13" s="87"/>
      <c r="ACL13" s="87"/>
      <c r="ACM13" s="87"/>
      <c r="ACN13" s="87"/>
      <c r="ACO13" s="87"/>
      <c r="ACP13" s="87"/>
      <c r="ACQ13" s="87"/>
      <c r="ACR13" s="87"/>
      <c r="ACS13" s="87"/>
      <c r="ACT13" s="87"/>
      <c r="ACU13" s="87"/>
      <c r="ACV13" s="87"/>
      <c r="ACW13" s="87"/>
      <c r="ACX13" s="87"/>
      <c r="ACY13" s="87"/>
      <c r="ACZ13" s="87"/>
      <c r="ADA13" s="87"/>
      <c r="ADB13" s="87"/>
      <c r="ADC13" s="87"/>
      <c r="ADD13" s="87"/>
      <c r="ADE13" s="87"/>
      <c r="ADF13" s="87"/>
      <c r="ADG13" s="87"/>
      <c r="ADH13" s="87"/>
      <c r="ADI13" s="87"/>
      <c r="ADJ13" s="87"/>
      <c r="ADK13" s="87"/>
      <c r="ADL13" s="87"/>
      <c r="ADM13" s="87"/>
      <c r="ADN13" s="87"/>
      <c r="ADO13" s="87"/>
      <c r="ADP13" s="87"/>
      <c r="ADQ13" s="87"/>
      <c r="ADR13" s="87"/>
      <c r="ADS13" s="87"/>
      <c r="ADT13" s="87"/>
      <c r="ADU13" s="87"/>
      <c r="ADV13" s="87"/>
      <c r="ADW13" s="87"/>
      <c r="ADX13" s="87"/>
      <c r="ADY13" s="87"/>
      <c r="ADZ13" s="87"/>
      <c r="AEA13" s="87"/>
      <c r="AEB13" s="87"/>
      <c r="AEC13" s="87"/>
      <c r="AED13" s="87"/>
      <c r="AEE13" s="87"/>
      <c r="AEF13" s="87"/>
      <c r="AEG13" s="87"/>
      <c r="AEH13" s="87"/>
      <c r="AEI13" s="87"/>
      <c r="AEJ13" s="87"/>
      <c r="AEK13" s="87"/>
      <c r="AEL13" s="87"/>
      <c r="AEM13" s="87"/>
      <c r="AEN13" s="87"/>
      <c r="AEO13" s="87"/>
      <c r="AEP13" s="87"/>
      <c r="AEQ13" s="87"/>
      <c r="AER13" s="87"/>
      <c r="AES13" s="87"/>
      <c r="AET13" s="87"/>
      <c r="AEU13" s="87"/>
      <c r="AEV13" s="87"/>
      <c r="AEW13" s="87"/>
      <c r="AEX13" s="87"/>
      <c r="AEY13" s="87"/>
      <c r="AEZ13" s="87"/>
      <c r="AFA13" s="87"/>
      <c r="AFB13" s="87"/>
      <c r="AFC13" s="87"/>
      <c r="AFD13" s="87"/>
      <c r="AFE13" s="87"/>
      <c r="AFF13" s="87"/>
      <c r="AFG13" s="87"/>
      <c r="AFH13" s="87"/>
      <c r="AFI13" s="87"/>
      <c r="AFJ13" s="87"/>
      <c r="AFK13" s="87"/>
      <c r="AFL13" s="87"/>
      <c r="AFM13" s="87"/>
      <c r="AFN13" s="87"/>
      <c r="AFO13" s="87"/>
      <c r="AFP13" s="87"/>
      <c r="AFQ13" s="87"/>
      <c r="AFR13" s="87"/>
      <c r="AFS13" s="87"/>
      <c r="AFT13" s="87"/>
      <c r="AFU13" s="87"/>
      <c r="AFV13" s="87"/>
      <c r="AFW13" s="87"/>
      <c r="AFX13" s="87"/>
      <c r="AFY13" s="87"/>
      <c r="AFZ13" s="87"/>
      <c r="AGA13" s="87"/>
      <c r="AGB13" s="87"/>
      <c r="AGC13" s="87"/>
      <c r="AGD13" s="87"/>
      <c r="AGE13" s="87"/>
      <c r="AGF13" s="87"/>
      <c r="AGG13" s="87"/>
      <c r="AGH13" s="87"/>
      <c r="AGI13" s="87"/>
      <c r="AGJ13" s="87"/>
      <c r="AGK13" s="87"/>
      <c r="AGL13" s="87"/>
      <c r="AGM13" s="87"/>
      <c r="AGN13" s="87"/>
      <c r="AGO13" s="87"/>
      <c r="AGP13" s="87"/>
      <c r="AGQ13" s="87"/>
      <c r="AGR13" s="87"/>
      <c r="AGS13" s="87"/>
      <c r="AGT13" s="87"/>
      <c r="AGU13" s="87"/>
      <c r="AGV13" s="87"/>
      <c r="AGW13" s="87"/>
      <c r="AGX13" s="87"/>
      <c r="AGY13" s="87"/>
      <c r="AGZ13" s="87"/>
      <c r="AHA13" s="87"/>
      <c r="AHB13" s="87"/>
      <c r="AHC13" s="87"/>
      <c r="AHD13" s="87"/>
      <c r="AHE13" s="87"/>
      <c r="AHF13" s="87"/>
      <c r="AHG13" s="87"/>
      <c r="AHH13" s="87"/>
      <c r="AHI13" s="87"/>
      <c r="AHJ13" s="87"/>
      <c r="AHK13" s="87"/>
      <c r="AHL13" s="87"/>
      <c r="AHM13" s="87"/>
      <c r="AHN13" s="87"/>
      <c r="AHO13" s="87"/>
      <c r="AHP13" s="87"/>
      <c r="AHQ13" s="87"/>
      <c r="AHR13" s="87"/>
      <c r="AHS13" s="87"/>
      <c r="AHT13" s="87"/>
      <c r="AHU13" s="87"/>
      <c r="AHV13" s="87"/>
      <c r="AHW13" s="87"/>
      <c r="AHX13" s="87"/>
      <c r="AHY13" s="87"/>
      <c r="AHZ13" s="87"/>
      <c r="AIA13" s="87"/>
      <c r="AIB13" s="87"/>
      <c r="AIC13" s="87"/>
      <c r="AID13" s="87"/>
      <c r="AIE13" s="87"/>
      <c r="AIF13" s="87"/>
      <c r="AIG13" s="87"/>
      <c r="AIH13" s="87"/>
      <c r="AII13" s="87"/>
      <c r="AIJ13" s="87"/>
      <c r="AIK13" s="87"/>
      <c r="AIL13" s="87"/>
      <c r="AIM13" s="87"/>
      <c r="AIN13" s="87"/>
      <c r="AIO13" s="87"/>
      <c r="AIP13" s="87"/>
      <c r="AIQ13" s="87"/>
      <c r="AIR13" s="87"/>
      <c r="AIS13" s="87"/>
      <c r="AIT13" s="87"/>
      <c r="AIU13" s="87"/>
      <c r="AIV13" s="87"/>
      <c r="AIW13" s="87"/>
      <c r="AIX13" s="87"/>
      <c r="AIY13" s="87"/>
      <c r="AIZ13" s="87"/>
      <c r="AJA13" s="87"/>
      <c r="AJB13" s="87"/>
      <c r="AJC13" s="87"/>
      <c r="AJD13" s="87"/>
      <c r="AJE13" s="87"/>
      <c r="AJF13" s="87"/>
      <c r="AJG13" s="87"/>
      <c r="AJH13" s="87"/>
      <c r="AJI13" s="87"/>
      <c r="AJJ13" s="87"/>
      <c r="AJK13" s="87"/>
      <c r="AJL13" s="87"/>
      <c r="AJM13" s="87"/>
      <c r="AJN13" s="87"/>
      <c r="AJO13" s="87"/>
      <c r="AJP13" s="87"/>
      <c r="AJQ13" s="87"/>
      <c r="AJR13" s="87"/>
      <c r="AJS13" s="87"/>
      <c r="AJT13" s="87"/>
      <c r="AJU13" s="87"/>
      <c r="AJV13" s="87"/>
      <c r="AJW13" s="87"/>
      <c r="AJX13" s="87"/>
      <c r="AJY13" s="87"/>
      <c r="AJZ13" s="87"/>
      <c r="AKA13" s="87"/>
      <c r="AKB13" s="87"/>
      <c r="AKC13" s="87"/>
      <c r="AKD13" s="87"/>
      <c r="AKE13" s="87"/>
      <c r="AKF13" s="87"/>
      <c r="AKG13" s="87"/>
      <c r="AKH13" s="87"/>
      <c r="AKI13" s="87"/>
      <c r="AKJ13" s="87"/>
      <c r="AKK13" s="87"/>
      <c r="AKL13" s="87"/>
      <c r="AKM13" s="87"/>
      <c r="AKN13" s="87"/>
      <c r="AKO13" s="87"/>
      <c r="AKP13" s="87"/>
      <c r="AKQ13" s="87"/>
      <c r="AKR13" s="87"/>
      <c r="AKS13" s="87"/>
      <c r="AKT13" s="87"/>
      <c r="AKU13" s="87"/>
      <c r="AKV13" s="87"/>
      <c r="AKW13" s="87"/>
      <c r="AKX13" s="87"/>
      <c r="AKY13" s="87"/>
      <c r="AKZ13" s="87"/>
      <c r="ALA13" s="87"/>
      <c r="ALB13" s="87"/>
      <c r="ALC13" s="87"/>
      <c r="ALD13" s="87"/>
      <c r="ALE13" s="87"/>
      <c r="ALF13" s="87"/>
      <c r="ALG13" s="87"/>
      <c r="ALH13" s="87"/>
      <c r="ALI13" s="87"/>
      <c r="ALJ13" s="87"/>
      <c r="ALK13" s="87"/>
      <c r="ALL13" s="87"/>
      <c r="ALM13" s="87"/>
      <c r="ALN13" s="87"/>
      <c r="ALO13" s="87"/>
      <c r="ALP13" s="87"/>
      <c r="ALQ13" s="87"/>
      <c r="ALR13" s="87"/>
      <c r="ALS13" s="87"/>
      <c r="ALT13" s="87"/>
      <c r="ALU13" s="87"/>
      <c r="ALV13" s="87"/>
      <c r="ALW13" s="87"/>
      <c r="ALX13" s="87"/>
      <c r="ALY13" s="87"/>
      <c r="ALZ13" s="87"/>
      <c r="AMA13" s="87"/>
      <c r="AMB13" s="87"/>
      <c r="AMC13" s="87"/>
      <c r="AMD13" s="87"/>
      <c r="AME13" s="87"/>
      <c r="AMF13" s="87"/>
      <c r="AMG13" s="87"/>
      <c r="AMH13" s="87"/>
      <c r="AMI13" s="87"/>
      <c r="AMJ13" s="87"/>
      <c r="AMK13" s="87"/>
      <c r="AML13" s="87"/>
    </row>
    <row r="14" spans="1:1026" s="90" customFormat="1" ht="33" x14ac:dyDescent="0.25">
      <c r="A14" s="87"/>
      <c r="B14" s="96" t="s">
        <v>636</v>
      </c>
      <c r="C14" s="97">
        <v>54</v>
      </c>
      <c r="D14" s="96" t="s">
        <v>511</v>
      </c>
      <c r="E14" s="97">
        <v>49.53</v>
      </c>
      <c r="F14" s="96" t="s">
        <v>518</v>
      </c>
      <c r="G14" s="97">
        <v>59.31</v>
      </c>
      <c r="H14" s="96" t="s">
        <v>525</v>
      </c>
      <c r="I14" s="97">
        <v>51.33</v>
      </c>
      <c r="J14" s="96" t="s">
        <v>515</v>
      </c>
      <c r="K14" s="97">
        <v>64.19</v>
      </c>
      <c r="L14" s="96" t="s">
        <v>535</v>
      </c>
      <c r="M14" s="97">
        <v>42.61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7"/>
      <c r="NX14" s="87"/>
      <c r="NY14" s="87"/>
      <c r="NZ14" s="87"/>
      <c r="OA14" s="87"/>
      <c r="OB14" s="87"/>
      <c r="OC14" s="87"/>
      <c r="OD14" s="87"/>
      <c r="OE14" s="87"/>
      <c r="OF14" s="87"/>
      <c r="OG14" s="87"/>
      <c r="OH14" s="87"/>
      <c r="OI14" s="87"/>
      <c r="OJ14" s="87"/>
      <c r="OK14" s="87"/>
      <c r="OL14" s="87"/>
      <c r="OM14" s="87"/>
      <c r="ON14" s="87"/>
      <c r="OO14" s="87"/>
      <c r="OP14" s="87"/>
      <c r="OQ14" s="87"/>
      <c r="OR14" s="87"/>
      <c r="OS14" s="87"/>
      <c r="OT14" s="87"/>
      <c r="OU14" s="87"/>
      <c r="OV14" s="87"/>
      <c r="OW14" s="87"/>
      <c r="OX14" s="87"/>
      <c r="OY14" s="87"/>
      <c r="OZ14" s="87"/>
      <c r="PA14" s="87"/>
      <c r="PB14" s="87"/>
      <c r="PC14" s="87"/>
      <c r="PD14" s="87"/>
      <c r="PE14" s="87"/>
      <c r="PF14" s="87"/>
      <c r="PG14" s="87"/>
      <c r="PH14" s="87"/>
      <c r="PI14" s="87"/>
      <c r="PJ14" s="87"/>
      <c r="PK14" s="87"/>
      <c r="PL14" s="87"/>
      <c r="PM14" s="87"/>
      <c r="PN14" s="87"/>
      <c r="PO14" s="87"/>
      <c r="PP14" s="87"/>
      <c r="PQ14" s="87"/>
      <c r="PR14" s="87"/>
      <c r="PS14" s="87"/>
      <c r="PT14" s="87"/>
      <c r="PU14" s="87"/>
      <c r="PV14" s="87"/>
      <c r="PW14" s="87"/>
      <c r="PX14" s="87"/>
      <c r="PY14" s="87"/>
      <c r="PZ14" s="87"/>
      <c r="QA14" s="87"/>
      <c r="QB14" s="87"/>
      <c r="QC14" s="87"/>
      <c r="QD14" s="87"/>
      <c r="QE14" s="87"/>
      <c r="QF14" s="87"/>
      <c r="QG14" s="87"/>
      <c r="QH14" s="87"/>
      <c r="QI14" s="87"/>
      <c r="QJ14" s="87"/>
      <c r="QK14" s="87"/>
      <c r="QL14" s="87"/>
      <c r="QM14" s="87"/>
      <c r="QN14" s="87"/>
      <c r="QO14" s="87"/>
      <c r="QP14" s="87"/>
      <c r="QQ14" s="87"/>
      <c r="QR14" s="87"/>
      <c r="QS14" s="87"/>
      <c r="QT14" s="87"/>
      <c r="QU14" s="87"/>
      <c r="QV14" s="87"/>
      <c r="QW14" s="87"/>
      <c r="QX14" s="87"/>
      <c r="QY14" s="87"/>
      <c r="QZ14" s="87"/>
      <c r="RA14" s="87"/>
      <c r="RB14" s="87"/>
      <c r="RC14" s="87"/>
      <c r="RD14" s="87"/>
      <c r="RE14" s="87"/>
      <c r="RF14" s="87"/>
      <c r="RG14" s="87"/>
      <c r="RH14" s="87"/>
      <c r="RI14" s="87"/>
      <c r="RJ14" s="87"/>
      <c r="RK14" s="87"/>
      <c r="RL14" s="87"/>
      <c r="RM14" s="87"/>
      <c r="RN14" s="87"/>
      <c r="RO14" s="87"/>
      <c r="RP14" s="87"/>
      <c r="RQ14" s="87"/>
      <c r="RR14" s="87"/>
      <c r="RS14" s="87"/>
      <c r="RT14" s="87"/>
      <c r="RU14" s="87"/>
      <c r="RV14" s="87"/>
      <c r="RW14" s="87"/>
      <c r="RX14" s="87"/>
      <c r="RY14" s="87"/>
      <c r="RZ14" s="87"/>
      <c r="SA14" s="87"/>
      <c r="SB14" s="87"/>
      <c r="SC14" s="87"/>
      <c r="SD14" s="87"/>
      <c r="SE14" s="87"/>
      <c r="SF14" s="87"/>
      <c r="SG14" s="87"/>
      <c r="SH14" s="87"/>
      <c r="SI14" s="87"/>
      <c r="SJ14" s="87"/>
      <c r="SK14" s="87"/>
      <c r="SL14" s="87"/>
      <c r="SM14" s="87"/>
      <c r="SN14" s="87"/>
      <c r="SO14" s="87"/>
      <c r="SP14" s="87"/>
      <c r="SQ14" s="87"/>
      <c r="SR14" s="87"/>
      <c r="SS14" s="87"/>
      <c r="ST14" s="87"/>
      <c r="SU14" s="87"/>
      <c r="SV14" s="87"/>
      <c r="SW14" s="87"/>
      <c r="SX14" s="87"/>
      <c r="SY14" s="87"/>
      <c r="SZ14" s="87"/>
      <c r="TA14" s="87"/>
      <c r="TB14" s="87"/>
      <c r="TC14" s="87"/>
      <c r="TD14" s="87"/>
      <c r="TE14" s="87"/>
      <c r="TF14" s="87"/>
      <c r="TG14" s="87"/>
      <c r="TH14" s="87"/>
      <c r="TI14" s="87"/>
      <c r="TJ14" s="87"/>
      <c r="TK14" s="87"/>
      <c r="TL14" s="87"/>
      <c r="TM14" s="87"/>
      <c r="TN14" s="87"/>
      <c r="TO14" s="87"/>
      <c r="TP14" s="87"/>
      <c r="TQ14" s="87"/>
      <c r="TR14" s="87"/>
      <c r="TS14" s="87"/>
      <c r="TT14" s="87"/>
      <c r="TU14" s="87"/>
      <c r="TV14" s="87"/>
      <c r="TW14" s="87"/>
      <c r="TX14" s="87"/>
      <c r="TY14" s="87"/>
      <c r="TZ14" s="87"/>
      <c r="UA14" s="87"/>
      <c r="UB14" s="87"/>
      <c r="UC14" s="87"/>
      <c r="UD14" s="87"/>
      <c r="UE14" s="87"/>
      <c r="UF14" s="87"/>
      <c r="UG14" s="87"/>
      <c r="UH14" s="87"/>
      <c r="UI14" s="87"/>
      <c r="UJ14" s="87"/>
      <c r="UK14" s="87"/>
      <c r="UL14" s="87"/>
      <c r="UM14" s="87"/>
      <c r="UN14" s="87"/>
      <c r="UO14" s="87"/>
      <c r="UP14" s="87"/>
      <c r="UQ14" s="87"/>
      <c r="UR14" s="87"/>
      <c r="US14" s="87"/>
      <c r="UT14" s="87"/>
      <c r="UU14" s="87"/>
      <c r="UV14" s="87"/>
      <c r="UW14" s="87"/>
      <c r="UX14" s="87"/>
      <c r="UY14" s="87"/>
      <c r="UZ14" s="87"/>
      <c r="VA14" s="87"/>
      <c r="VB14" s="87"/>
      <c r="VC14" s="87"/>
      <c r="VD14" s="87"/>
      <c r="VE14" s="87"/>
      <c r="VF14" s="87"/>
      <c r="VG14" s="87"/>
      <c r="VH14" s="87"/>
      <c r="VI14" s="87"/>
      <c r="VJ14" s="87"/>
      <c r="VK14" s="87"/>
      <c r="VL14" s="87"/>
      <c r="VM14" s="87"/>
      <c r="VN14" s="87"/>
      <c r="VO14" s="87"/>
      <c r="VP14" s="87"/>
      <c r="VQ14" s="87"/>
      <c r="VR14" s="87"/>
      <c r="VS14" s="87"/>
      <c r="VT14" s="87"/>
      <c r="VU14" s="87"/>
      <c r="VV14" s="87"/>
      <c r="VW14" s="87"/>
      <c r="VX14" s="87"/>
      <c r="VY14" s="87"/>
      <c r="VZ14" s="87"/>
      <c r="WA14" s="87"/>
      <c r="WB14" s="87"/>
      <c r="WC14" s="87"/>
      <c r="WD14" s="87"/>
      <c r="WE14" s="87"/>
      <c r="WF14" s="87"/>
      <c r="WG14" s="87"/>
      <c r="WH14" s="87"/>
      <c r="WI14" s="87"/>
      <c r="WJ14" s="87"/>
      <c r="WK14" s="87"/>
      <c r="WL14" s="87"/>
      <c r="WM14" s="87"/>
      <c r="WN14" s="87"/>
      <c r="WO14" s="87"/>
      <c r="WP14" s="87"/>
      <c r="WQ14" s="87"/>
      <c r="WR14" s="87"/>
      <c r="WS14" s="87"/>
      <c r="WT14" s="87"/>
      <c r="WU14" s="87"/>
      <c r="WV14" s="87"/>
      <c r="WW14" s="87"/>
      <c r="WX14" s="87"/>
      <c r="WY14" s="87"/>
      <c r="WZ14" s="87"/>
      <c r="XA14" s="87"/>
      <c r="XB14" s="87"/>
      <c r="XC14" s="87"/>
      <c r="XD14" s="87"/>
      <c r="XE14" s="87"/>
      <c r="XF14" s="87"/>
      <c r="XG14" s="87"/>
      <c r="XH14" s="87"/>
      <c r="XI14" s="87"/>
      <c r="XJ14" s="87"/>
      <c r="XK14" s="87"/>
      <c r="XL14" s="87"/>
      <c r="XM14" s="87"/>
      <c r="XN14" s="87"/>
      <c r="XO14" s="87"/>
      <c r="XP14" s="87"/>
      <c r="XQ14" s="87"/>
      <c r="XR14" s="87"/>
      <c r="XS14" s="87"/>
      <c r="XT14" s="87"/>
      <c r="XU14" s="87"/>
      <c r="XV14" s="87"/>
      <c r="XW14" s="87"/>
      <c r="XX14" s="87"/>
      <c r="XY14" s="87"/>
      <c r="XZ14" s="87"/>
      <c r="YA14" s="87"/>
      <c r="YB14" s="87"/>
      <c r="YC14" s="87"/>
      <c r="YD14" s="87"/>
      <c r="YE14" s="87"/>
      <c r="YF14" s="87"/>
      <c r="YG14" s="87"/>
      <c r="YH14" s="87"/>
      <c r="YI14" s="87"/>
      <c r="YJ14" s="87"/>
      <c r="YK14" s="87"/>
      <c r="YL14" s="87"/>
      <c r="YM14" s="87"/>
      <c r="YN14" s="87"/>
      <c r="YO14" s="87"/>
      <c r="YP14" s="87"/>
      <c r="YQ14" s="87"/>
      <c r="YR14" s="87"/>
      <c r="YS14" s="87"/>
      <c r="YT14" s="87"/>
      <c r="YU14" s="87"/>
      <c r="YV14" s="87"/>
      <c r="YW14" s="87"/>
      <c r="YX14" s="87"/>
      <c r="YY14" s="87"/>
      <c r="YZ14" s="87"/>
      <c r="ZA14" s="87"/>
      <c r="ZB14" s="87"/>
      <c r="ZC14" s="87"/>
      <c r="ZD14" s="87"/>
      <c r="ZE14" s="87"/>
      <c r="ZF14" s="87"/>
      <c r="ZG14" s="87"/>
      <c r="ZH14" s="87"/>
      <c r="ZI14" s="87"/>
      <c r="ZJ14" s="87"/>
      <c r="ZK14" s="87"/>
      <c r="ZL14" s="87"/>
      <c r="ZM14" s="87"/>
      <c r="ZN14" s="87"/>
      <c r="ZO14" s="87"/>
      <c r="ZP14" s="87"/>
      <c r="ZQ14" s="87"/>
      <c r="ZR14" s="87"/>
      <c r="ZS14" s="87"/>
      <c r="ZT14" s="87"/>
      <c r="ZU14" s="87"/>
      <c r="ZV14" s="87"/>
      <c r="ZW14" s="87"/>
      <c r="ZX14" s="87"/>
      <c r="ZY14" s="87"/>
      <c r="ZZ14" s="87"/>
      <c r="AAA14" s="87"/>
      <c r="AAB14" s="87"/>
      <c r="AAC14" s="87"/>
      <c r="AAD14" s="87"/>
      <c r="AAE14" s="87"/>
      <c r="AAF14" s="87"/>
      <c r="AAG14" s="87"/>
      <c r="AAH14" s="87"/>
      <c r="AAI14" s="87"/>
      <c r="AAJ14" s="87"/>
      <c r="AAK14" s="87"/>
      <c r="AAL14" s="87"/>
      <c r="AAM14" s="87"/>
      <c r="AAN14" s="87"/>
      <c r="AAO14" s="87"/>
      <c r="AAP14" s="87"/>
      <c r="AAQ14" s="87"/>
      <c r="AAR14" s="87"/>
      <c r="AAS14" s="87"/>
      <c r="AAT14" s="87"/>
      <c r="AAU14" s="87"/>
      <c r="AAV14" s="87"/>
      <c r="AAW14" s="87"/>
      <c r="AAX14" s="87"/>
      <c r="AAY14" s="87"/>
      <c r="AAZ14" s="87"/>
      <c r="ABA14" s="87"/>
      <c r="ABB14" s="87"/>
      <c r="ABC14" s="87"/>
      <c r="ABD14" s="87"/>
      <c r="ABE14" s="87"/>
      <c r="ABF14" s="87"/>
      <c r="ABG14" s="87"/>
      <c r="ABH14" s="87"/>
      <c r="ABI14" s="87"/>
      <c r="ABJ14" s="87"/>
      <c r="ABK14" s="87"/>
      <c r="ABL14" s="87"/>
      <c r="ABM14" s="87"/>
      <c r="ABN14" s="87"/>
      <c r="ABO14" s="87"/>
      <c r="ABP14" s="87"/>
      <c r="ABQ14" s="87"/>
      <c r="ABR14" s="87"/>
      <c r="ABS14" s="87"/>
      <c r="ABT14" s="87"/>
      <c r="ABU14" s="87"/>
      <c r="ABV14" s="87"/>
      <c r="ABW14" s="87"/>
      <c r="ABX14" s="87"/>
      <c r="ABY14" s="87"/>
      <c r="ABZ14" s="87"/>
      <c r="ACA14" s="87"/>
      <c r="ACB14" s="87"/>
      <c r="ACC14" s="87"/>
      <c r="ACD14" s="87"/>
      <c r="ACE14" s="87"/>
      <c r="ACF14" s="87"/>
      <c r="ACG14" s="87"/>
      <c r="ACH14" s="87"/>
      <c r="ACI14" s="87"/>
      <c r="ACJ14" s="87"/>
      <c r="ACK14" s="87"/>
      <c r="ACL14" s="87"/>
      <c r="ACM14" s="87"/>
      <c r="ACN14" s="87"/>
      <c r="ACO14" s="87"/>
      <c r="ACP14" s="87"/>
      <c r="ACQ14" s="87"/>
      <c r="ACR14" s="87"/>
      <c r="ACS14" s="87"/>
      <c r="ACT14" s="87"/>
      <c r="ACU14" s="87"/>
      <c r="ACV14" s="87"/>
      <c r="ACW14" s="87"/>
      <c r="ACX14" s="87"/>
      <c r="ACY14" s="87"/>
      <c r="ACZ14" s="87"/>
      <c r="ADA14" s="87"/>
      <c r="ADB14" s="87"/>
      <c r="ADC14" s="87"/>
      <c r="ADD14" s="87"/>
      <c r="ADE14" s="87"/>
      <c r="ADF14" s="87"/>
      <c r="ADG14" s="87"/>
      <c r="ADH14" s="87"/>
      <c r="ADI14" s="87"/>
      <c r="ADJ14" s="87"/>
      <c r="ADK14" s="87"/>
      <c r="ADL14" s="87"/>
      <c r="ADM14" s="87"/>
      <c r="ADN14" s="87"/>
      <c r="ADO14" s="87"/>
      <c r="ADP14" s="87"/>
      <c r="ADQ14" s="87"/>
      <c r="ADR14" s="87"/>
      <c r="ADS14" s="87"/>
      <c r="ADT14" s="87"/>
      <c r="ADU14" s="87"/>
      <c r="ADV14" s="87"/>
      <c r="ADW14" s="87"/>
      <c r="ADX14" s="87"/>
      <c r="ADY14" s="87"/>
      <c r="ADZ14" s="87"/>
      <c r="AEA14" s="87"/>
      <c r="AEB14" s="87"/>
      <c r="AEC14" s="87"/>
      <c r="AED14" s="87"/>
      <c r="AEE14" s="87"/>
      <c r="AEF14" s="87"/>
      <c r="AEG14" s="87"/>
      <c r="AEH14" s="87"/>
      <c r="AEI14" s="87"/>
      <c r="AEJ14" s="87"/>
      <c r="AEK14" s="87"/>
      <c r="AEL14" s="87"/>
      <c r="AEM14" s="87"/>
      <c r="AEN14" s="87"/>
      <c r="AEO14" s="87"/>
      <c r="AEP14" s="87"/>
      <c r="AEQ14" s="87"/>
      <c r="AER14" s="87"/>
      <c r="AES14" s="87"/>
      <c r="AET14" s="87"/>
      <c r="AEU14" s="87"/>
      <c r="AEV14" s="87"/>
      <c r="AEW14" s="87"/>
      <c r="AEX14" s="87"/>
      <c r="AEY14" s="87"/>
      <c r="AEZ14" s="87"/>
      <c r="AFA14" s="87"/>
      <c r="AFB14" s="87"/>
      <c r="AFC14" s="87"/>
      <c r="AFD14" s="87"/>
      <c r="AFE14" s="87"/>
      <c r="AFF14" s="87"/>
      <c r="AFG14" s="87"/>
      <c r="AFH14" s="87"/>
      <c r="AFI14" s="87"/>
      <c r="AFJ14" s="87"/>
      <c r="AFK14" s="87"/>
      <c r="AFL14" s="87"/>
      <c r="AFM14" s="87"/>
      <c r="AFN14" s="87"/>
      <c r="AFO14" s="87"/>
      <c r="AFP14" s="87"/>
      <c r="AFQ14" s="87"/>
      <c r="AFR14" s="87"/>
      <c r="AFS14" s="87"/>
      <c r="AFT14" s="87"/>
      <c r="AFU14" s="87"/>
      <c r="AFV14" s="87"/>
      <c r="AFW14" s="87"/>
      <c r="AFX14" s="87"/>
      <c r="AFY14" s="87"/>
      <c r="AFZ14" s="87"/>
      <c r="AGA14" s="87"/>
      <c r="AGB14" s="87"/>
      <c r="AGC14" s="87"/>
      <c r="AGD14" s="87"/>
      <c r="AGE14" s="87"/>
      <c r="AGF14" s="87"/>
      <c r="AGG14" s="87"/>
      <c r="AGH14" s="87"/>
      <c r="AGI14" s="87"/>
      <c r="AGJ14" s="87"/>
      <c r="AGK14" s="87"/>
      <c r="AGL14" s="87"/>
      <c r="AGM14" s="87"/>
      <c r="AGN14" s="87"/>
      <c r="AGO14" s="87"/>
      <c r="AGP14" s="87"/>
      <c r="AGQ14" s="87"/>
      <c r="AGR14" s="87"/>
      <c r="AGS14" s="87"/>
      <c r="AGT14" s="87"/>
      <c r="AGU14" s="87"/>
      <c r="AGV14" s="87"/>
      <c r="AGW14" s="87"/>
      <c r="AGX14" s="87"/>
      <c r="AGY14" s="87"/>
      <c r="AGZ14" s="87"/>
      <c r="AHA14" s="87"/>
      <c r="AHB14" s="87"/>
      <c r="AHC14" s="87"/>
      <c r="AHD14" s="87"/>
      <c r="AHE14" s="87"/>
      <c r="AHF14" s="87"/>
      <c r="AHG14" s="87"/>
      <c r="AHH14" s="87"/>
      <c r="AHI14" s="87"/>
      <c r="AHJ14" s="87"/>
      <c r="AHK14" s="87"/>
      <c r="AHL14" s="87"/>
      <c r="AHM14" s="87"/>
      <c r="AHN14" s="87"/>
      <c r="AHO14" s="87"/>
      <c r="AHP14" s="87"/>
      <c r="AHQ14" s="87"/>
      <c r="AHR14" s="87"/>
      <c r="AHS14" s="87"/>
      <c r="AHT14" s="87"/>
      <c r="AHU14" s="87"/>
      <c r="AHV14" s="87"/>
      <c r="AHW14" s="87"/>
      <c r="AHX14" s="87"/>
      <c r="AHY14" s="87"/>
      <c r="AHZ14" s="87"/>
      <c r="AIA14" s="87"/>
      <c r="AIB14" s="87"/>
      <c r="AIC14" s="87"/>
      <c r="AID14" s="87"/>
      <c r="AIE14" s="87"/>
      <c r="AIF14" s="87"/>
      <c r="AIG14" s="87"/>
      <c r="AIH14" s="87"/>
      <c r="AII14" s="87"/>
      <c r="AIJ14" s="87"/>
      <c r="AIK14" s="87"/>
      <c r="AIL14" s="87"/>
      <c r="AIM14" s="87"/>
      <c r="AIN14" s="87"/>
      <c r="AIO14" s="87"/>
      <c r="AIP14" s="87"/>
      <c r="AIQ14" s="87"/>
      <c r="AIR14" s="87"/>
      <c r="AIS14" s="87"/>
      <c r="AIT14" s="87"/>
      <c r="AIU14" s="87"/>
      <c r="AIV14" s="87"/>
      <c r="AIW14" s="87"/>
      <c r="AIX14" s="87"/>
      <c r="AIY14" s="87"/>
      <c r="AIZ14" s="87"/>
      <c r="AJA14" s="87"/>
      <c r="AJB14" s="87"/>
      <c r="AJC14" s="87"/>
      <c r="AJD14" s="87"/>
      <c r="AJE14" s="87"/>
      <c r="AJF14" s="87"/>
      <c r="AJG14" s="87"/>
      <c r="AJH14" s="87"/>
      <c r="AJI14" s="87"/>
      <c r="AJJ14" s="87"/>
      <c r="AJK14" s="87"/>
      <c r="AJL14" s="87"/>
      <c r="AJM14" s="87"/>
      <c r="AJN14" s="87"/>
      <c r="AJO14" s="87"/>
      <c r="AJP14" s="87"/>
      <c r="AJQ14" s="87"/>
      <c r="AJR14" s="87"/>
      <c r="AJS14" s="87"/>
      <c r="AJT14" s="87"/>
      <c r="AJU14" s="87"/>
      <c r="AJV14" s="87"/>
      <c r="AJW14" s="87"/>
      <c r="AJX14" s="87"/>
      <c r="AJY14" s="87"/>
      <c r="AJZ14" s="87"/>
      <c r="AKA14" s="87"/>
      <c r="AKB14" s="87"/>
      <c r="AKC14" s="87"/>
      <c r="AKD14" s="87"/>
      <c r="AKE14" s="87"/>
      <c r="AKF14" s="87"/>
      <c r="AKG14" s="87"/>
      <c r="AKH14" s="87"/>
      <c r="AKI14" s="87"/>
      <c r="AKJ14" s="87"/>
      <c r="AKK14" s="87"/>
      <c r="AKL14" s="87"/>
      <c r="AKM14" s="87"/>
      <c r="AKN14" s="87"/>
      <c r="AKO14" s="87"/>
      <c r="AKP14" s="87"/>
      <c r="AKQ14" s="87"/>
      <c r="AKR14" s="87"/>
      <c r="AKS14" s="87"/>
      <c r="AKT14" s="87"/>
      <c r="AKU14" s="87"/>
      <c r="AKV14" s="87"/>
      <c r="AKW14" s="87"/>
      <c r="AKX14" s="87"/>
      <c r="AKY14" s="87"/>
      <c r="AKZ14" s="87"/>
      <c r="ALA14" s="87"/>
      <c r="ALB14" s="87"/>
      <c r="ALC14" s="87"/>
      <c r="ALD14" s="87"/>
      <c r="ALE14" s="87"/>
      <c r="ALF14" s="87"/>
      <c r="ALG14" s="87"/>
      <c r="ALH14" s="87"/>
      <c r="ALI14" s="87"/>
      <c r="ALJ14" s="87"/>
      <c r="ALK14" s="87"/>
      <c r="ALL14" s="87"/>
      <c r="ALM14" s="87"/>
      <c r="ALN14" s="87"/>
      <c r="ALO14" s="87"/>
      <c r="ALP14" s="87"/>
      <c r="ALQ14" s="87"/>
      <c r="ALR14" s="87"/>
      <c r="ALS14" s="87"/>
      <c r="ALT14" s="87"/>
      <c r="ALU14" s="87"/>
      <c r="ALV14" s="87"/>
      <c r="ALW14" s="87"/>
      <c r="ALX14" s="87"/>
      <c r="ALY14" s="87"/>
      <c r="ALZ14" s="87"/>
      <c r="AMA14" s="87"/>
      <c r="AMB14" s="87"/>
      <c r="AMC14" s="87"/>
      <c r="AMD14" s="87"/>
      <c r="AME14" s="87"/>
      <c r="AMF14" s="87"/>
      <c r="AMG14" s="87"/>
      <c r="AMH14" s="87"/>
      <c r="AMI14" s="87"/>
      <c r="AMJ14" s="87"/>
      <c r="AMK14" s="87"/>
      <c r="AML14" s="87"/>
    </row>
    <row r="15" spans="1:1026" s="90" customFormat="1" ht="33" x14ac:dyDescent="0.25">
      <c r="A15" s="87"/>
      <c r="B15" s="96" t="s">
        <v>637</v>
      </c>
      <c r="C15" s="97">
        <v>16.21</v>
      </c>
      <c r="D15" s="96" t="s">
        <v>512</v>
      </c>
      <c r="E15" s="97">
        <v>10.8</v>
      </c>
      <c r="F15" s="96" t="s">
        <v>47</v>
      </c>
      <c r="G15" s="97">
        <v>11.8</v>
      </c>
      <c r="H15" s="96" t="s">
        <v>502</v>
      </c>
      <c r="I15" s="97">
        <v>16.21</v>
      </c>
      <c r="J15" s="96" t="s">
        <v>528</v>
      </c>
      <c r="K15" s="97">
        <v>10.83</v>
      </c>
      <c r="L15" s="96" t="s">
        <v>516</v>
      </c>
      <c r="M15" s="97">
        <v>9.23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7"/>
      <c r="OY15" s="87"/>
      <c r="OZ15" s="87"/>
      <c r="PA15" s="87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7"/>
      <c r="PM15" s="87"/>
      <c r="PN15" s="87"/>
      <c r="PO15" s="87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7"/>
      <c r="QA15" s="87"/>
      <c r="QB15" s="87"/>
      <c r="QC15" s="87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7"/>
      <c r="QO15" s="87"/>
      <c r="QP15" s="87"/>
      <c r="QQ15" s="87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7"/>
      <c r="RC15" s="87"/>
      <c r="RD15" s="87"/>
      <c r="RE15" s="87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7"/>
      <c r="RQ15" s="87"/>
      <c r="RR15" s="87"/>
      <c r="RS15" s="87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7"/>
      <c r="SE15" s="87"/>
      <c r="SF15" s="87"/>
      <c r="SG15" s="87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7"/>
      <c r="SS15" s="87"/>
      <c r="ST15" s="87"/>
      <c r="SU15" s="87"/>
      <c r="SV15" s="87"/>
      <c r="SW15" s="87"/>
      <c r="SX15" s="87"/>
      <c r="SY15" s="87"/>
      <c r="SZ15" s="87"/>
      <c r="TA15" s="87"/>
      <c r="TB15" s="87"/>
      <c r="TC15" s="87"/>
      <c r="TD15" s="87"/>
      <c r="TE15" s="87"/>
      <c r="TF15" s="87"/>
      <c r="TG15" s="87"/>
      <c r="TH15" s="87"/>
      <c r="TI15" s="87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7"/>
      <c r="TU15" s="87"/>
      <c r="TV15" s="87"/>
      <c r="TW15" s="87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7"/>
      <c r="UI15" s="87"/>
      <c r="UJ15" s="87"/>
      <c r="UK15" s="87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7"/>
      <c r="UW15" s="87"/>
      <c r="UX15" s="87"/>
      <c r="UY15" s="87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7"/>
      <c r="VK15" s="87"/>
      <c r="VL15" s="87"/>
      <c r="VM15" s="87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7"/>
      <c r="VY15" s="87"/>
      <c r="VZ15" s="87"/>
      <c r="WA15" s="87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7"/>
      <c r="WM15" s="87"/>
      <c r="WN15" s="87"/>
      <c r="WO15" s="87"/>
      <c r="WP15" s="87"/>
      <c r="WQ15" s="87"/>
      <c r="WR15" s="87"/>
      <c r="WS15" s="87"/>
      <c r="WT15" s="87"/>
      <c r="WU15" s="87"/>
      <c r="WV15" s="87"/>
      <c r="WW15" s="87"/>
      <c r="WX15" s="87"/>
      <c r="WY15" s="87"/>
      <c r="WZ15" s="87"/>
      <c r="XA15" s="87"/>
      <c r="XB15" s="87"/>
      <c r="XC15" s="87"/>
      <c r="XD15" s="87"/>
      <c r="XE15" s="87"/>
      <c r="XF15" s="87"/>
      <c r="XG15" s="87"/>
      <c r="XH15" s="87"/>
      <c r="XI15" s="87"/>
      <c r="XJ15" s="87"/>
      <c r="XK15" s="87"/>
      <c r="XL15" s="87"/>
      <c r="XM15" s="87"/>
      <c r="XN15" s="87"/>
      <c r="XO15" s="87"/>
      <c r="XP15" s="87"/>
      <c r="XQ15" s="87"/>
      <c r="XR15" s="87"/>
      <c r="XS15" s="87"/>
      <c r="XT15" s="87"/>
      <c r="XU15" s="87"/>
      <c r="XV15" s="87"/>
      <c r="XW15" s="87"/>
      <c r="XX15" s="87"/>
      <c r="XY15" s="87"/>
      <c r="XZ15" s="87"/>
      <c r="YA15" s="87"/>
      <c r="YB15" s="87"/>
      <c r="YC15" s="87"/>
      <c r="YD15" s="87"/>
      <c r="YE15" s="87"/>
      <c r="YF15" s="87"/>
      <c r="YG15" s="87"/>
      <c r="YH15" s="87"/>
      <c r="YI15" s="87"/>
      <c r="YJ15" s="87"/>
      <c r="YK15" s="87"/>
      <c r="YL15" s="87"/>
      <c r="YM15" s="87"/>
      <c r="YN15" s="87"/>
      <c r="YO15" s="87"/>
      <c r="YP15" s="87"/>
      <c r="YQ15" s="87"/>
      <c r="YR15" s="87"/>
      <c r="YS15" s="87"/>
      <c r="YT15" s="87"/>
      <c r="YU15" s="87"/>
      <c r="YV15" s="87"/>
      <c r="YW15" s="87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7"/>
      <c r="ZK15" s="87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7"/>
      <c r="ZX15" s="87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87"/>
      <c r="AAK15" s="87"/>
      <c r="AAL15" s="87"/>
      <c r="AAM15" s="87"/>
      <c r="AAN15" s="87"/>
      <c r="AAO15" s="87"/>
      <c r="AAP15" s="87"/>
      <c r="AAQ15" s="87"/>
      <c r="AAR15" s="87"/>
      <c r="AAS15" s="87"/>
      <c r="AAT15" s="87"/>
      <c r="AAU15" s="87"/>
      <c r="AAV15" s="87"/>
      <c r="AAW15" s="87"/>
      <c r="AAX15" s="87"/>
      <c r="AAY15" s="87"/>
      <c r="AAZ15" s="87"/>
      <c r="ABA15" s="87"/>
      <c r="ABB15" s="87"/>
      <c r="ABC15" s="87"/>
      <c r="ABD15" s="87"/>
      <c r="ABE15" s="87"/>
      <c r="ABF15" s="87"/>
      <c r="ABG15" s="87"/>
      <c r="ABH15" s="87"/>
      <c r="ABI15" s="87"/>
      <c r="ABJ15" s="87"/>
      <c r="ABK15" s="87"/>
      <c r="ABL15" s="87"/>
      <c r="ABM15" s="87"/>
      <c r="ABN15" s="87"/>
      <c r="ABO15" s="87"/>
      <c r="ABP15" s="87"/>
      <c r="ABQ15" s="87"/>
      <c r="ABR15" s="87"/>
      <c r="ABS15" s="87"/>
      <c r="ABT15" s="87"/>
      <c r="ABU15" s="87"/>
      <c r="ABV15" s="87"/>
      <c r="ABW15" s="87"/>
      <c r="ABX15" s="87"/>
      <c r="ABY15" s="87"/>
      <c r="ABZ15" s="87"/>
      <c r="ACA15" s="87"/>
      <c r="ACB15" s="87"/>
      <c r="ACC15" s="87"/>
      <c r="ACD15" s="87"/>
      <c r="ACE15" s="87"/>
      <c r="ACF15" s="87"/>
      <c r="ACG15" s="87"/>
      <c r="ACH15" s="87"/>
      <c r="ACI15" s="87"/>
      <c r="ACJ15" s="87"/>
      <c r="ACK15" s="87"/>
      <c r="ACL15" s="87"/>
      <c r="ACM15" s="87"/>
      <c r="ACN15" s="87"/>
      <c r="ACO15" s="87"/>
      <c r="ACP15" s="87"/>
      <c r="ACQ15" s="87"/>
      <c r="ACR15" s="87"/>
      <c r="ACS15" s="87"/>
      <c r="ACT15" s="87"/>
      <c r="ACU15" s="87"/>
      <c r="ACV15" s="87"/>
      <c r="ACW15" s="87"/>
      <c r="ACX15" s="87"/>
      <c r="ACY15" s="87"/>
      <c r="ACZ15" s="87"/>
      <c r="ADA15" s="87"/>
      <c r="ADB15" s="87"/>
      <c r="ADC15" s="87"/>
      <c r="ADD15" s="87"/>
      <c r="ADE15" s="87"/>
      <c r="ADF15" s="87"/>
      <c r="ADG15" s="87"/>
      <c r="ADH15" s="87"/>
      <c r="ADI15" s="87"/>
      <c r="ADJ15" s="87"/>
      <c r="ADK15" s="87"/>
      <c r="ADL15" s="87"/>
      <c r="ADM15" s="87"/>
      <c r="ADN15" s="87"/>
      <c r="ADO15" s="87"/>
      <c r="ADP15" s="87"/>
      <c r="ADQ15" s="87"/>
      <c r="ADR15" s="87"/>
      <c r="ADS15" s="87"/>
      <c r="ADT15" s="87"/>
      <c r="ADU15" s="87"/>
      <c r="ADV15" s="87"/>
      <c r="ADW15" s="87"/>
      <c r="ADX15" s="87"/>
      <c r="ADY15" s="87"/>
      <c r="ADZ15" s="87"/>
      <c r="AEA15" s="87"/>
      <c r="AEB15" s="87"/>
      <c r="AEC15" s="87"/>
      <c r="AED15" s="87"/>
      <c r="AEE15" s="87"/>
      <c r="AEF15" s="87"/>
      <c r="AEG15" s="87"/>
      <c r="AEH15" s="87"/>
      <c r="AEI15" s="87"/>
      <c r="AEJ15" s="87"/>
      <c r="AEK15" s="87"/>
      <c r="AEL15" s="87"/>
      <c r="AEM15" s="87"/>
      <c r="AEN15" s="87"/>
      <c r="AEO15" s="87"/>
      <c r="AEP15" s="87"/>
      <c r="AEQ15" s="87"/>
      <c r="AER15" s="87"/>
      <c r="AES15" s="87"/>
      <c r="AET15" s="87"/>
      <c r="AEU15" s="87"/>
      <c r="AEV15" s="87"/>
      <c r="AEW15" s="87"/>
      <c r="AEX15" s="87"/>
      <c r="AEY15" s="87"/>
      <c r="AEZ15" s="87"/>
      <c r="AFA15" s="87"/>
      <c r="AFB15" s="87"/>
      <c r="AFC15" s="87"/>
      <c r="AFD15" s="87"/>
      <c r="AFE15" s="87"/>
      <c r="AFF15" s="87"/>
      <c r="AFG15" s="87"/>
      <c r="AFH15" s="87"/>
      <c r="AFI15" s="87"/>
      <c r="AFJ15" s="87"/>
      <c r="AFK15" s="87"/>
      <c r="AFL15" s="87"/>
      <c r="AFM15" s="87"/>
      <c r="AFN15" s="87"/>
      <c r="AFO15" s="87"/>
      <c r="AFP15" s="87"/>
      <c r="AFQ15" s="87"/>
      <c r="AFR15" s="87"/>
      <c r="AFS15" s="87"/>
      <c r="AFT15" s="87"/>
      <c r="AFU15" s="87"/>
      <c r="AFV15" s="87"/>
      <c r="AFW15" s="87"/>
      <c r="AFX15" s="87"/>
      <c r="AFY15" s="87"/>
      <c r="AFZ15" s="87"/>
      <c r="AGA15" s="87"/>
      <c r="AGB15" s="87"/>
      <c r="AGC15" s="87"/>
      <c r="AGD15" s="87"/>
      <c r="AGE15" s="87"/>
      <c r="AGF15" s="87"/>
      <c r="AGG15" s="87"/>
      <c r="AGH15" s="87"/>
      <c r="AGI15" s="87"/>
      <c r="AGJ15" s="87"/>
      <c r="AGK15" s="87"/>
      <c r="AGL15" s="87"/>
      <c r="AGM15" s="87"/>
      <c r="AGN15" s="87"/>
      <c r="AGO15" s="87"/>
      <c r="AGP15" s="87"/>
      <c r="AGQ15" s="87"/>
      <c r="AGR15" s="87"/>
      <c r="AGS15" s="87"/>
      <c r="AGT15" s="87"/>
      <c r="AGU15" s="87"/>
      <c r="AGV15" s="87"/>
      <c r="AGW15" s="87"/>
      <c r="AGX15" s="87"/>
      <c r="AGY15" s="87"/>
      <c r="AGZ15" s="87"/>
      <c r="AHA15" s="87"/>
      <c r="AHB15" s="87"/>
      <c r="AHC15" s="87"/>
      <c r="AHD15" s="87"/>
      <c r="AHE15" s="87"/>
      <c r="AHF15" s="87"/>
      <c r="AHG15" s="87"/>
      <c r="AHH15" s="87"/>
      <c r="AHI15" s="87"/>
      <c r="AHJ15" s="87"/>
      <c r="AHK15" s="87"/>
      <c r="AHL15" s="87"/>
      <c r="AHM15" s="87"/>
      <c r="AHN15" s="87"/>
      <c r="AHO15" s="87"/>
      <c r="AHP15" s="87"/>
      <c r="AHQ15" s="87"/>
      <c r="AHR15" s="87"/>
      <c r="AHS15" s="87"/>
      <c r="AHT15" s="87"/>
      <c r="AHU15" s="87"/>
      <c r="AHV15" s="87"/>
      <c r="AHW15" s="87"/>
      <c r="AHX15" s="87"/>
      <c r="AHY15" s="87"/>
      <c r="AHZ15" s="87"/>
      <c r="AIA15" s="87"/>
      <c r="AIB15" s="87"/>
      <c r="AIC15" s="87"/>
      <c r="AID15" s="87"/>
      <c r="AIE15" s="87"/>
      <c r="AIF15" s="87"/>
      <c r="AIG15" s="87"/>
      <c r="AIH15" s="87"/>
      <c r="AII15" s="87"/>
      <c r="AIJ15" s="87"/>
      <c r="AIK15" s="87"/>
      <c r="AIL15" s="87"/>
      <c r="AIM15" s="87"/>
      <c r="AIN15" s="87"/>
      <c r="AIO15" s="87"/>
      <c r="AIP15" s="87"/>
      <c r="AIQ15" s="87"/>
      <c r="AIR15" s="87"/>
      <c r="AIS15" s="87"/>
      <c r="AIT15" s="87"/>
      <c r="AIU15" s="87"/>
      <c r="AIV15" s="87"/>
      <c r="AIW15" s="87"/>
      <c r="AIX15" s="87"/>
      <c r="AIY15" s="87"/>
      <c r="AIZ15" s="87"/>
      <c r="AJA15" s="87"/>
      <c r="AJB15" s="87"/>
      <c r="AJC15" s="87"/>
      <c r="AJD15" s="87"/>
      <c r="AJE15" s="87"/>
      <c r="AJF15" s="87"/>
      <c r="AJG15" s="87"/>
      <c r="AJH15" s="87"/>
      <c r="AJI15" s="87"/>
      <c r="AJJ15" s="87"/>
      <c r="AJK15" s="87"/>
      <c r="AJL15" s="87"/>
      <c r="AJM15" s="87"/>
      <c r="AJN15" s="87"/>
      <c r="AJO15" s="87"/>
      <c r="AJP15" s="87"/>
      <c r="AJQ15" s="87"/>
      <c r="AJR15" s="87"/>
      <c r="AJS15" s="87"/>
      <c r="AJT15" s="87"/>
      <c r="AJU15" s="87"/>
      <c r="AJV15" s="87"/>
      <c r="AJW15" s="87"/>
      <c r="AJX15" s="87"/>
      <c r="AJY15" s="87"/>
      <c r="AJZ15" s="87"/>
      <c r="AKA15" s="87"/>
      <c r="AKB15" s="87"/>
      <c r="AKC15" s="87"/>
      <c r="AKD15" s="87"/>
      <c r="AKE15" s="87"/>
      <c r="AKF15" s="87"/>
      <c r="AKG15" s="87"/>
      <c r="AKH15" s="87"/>
      <c r="AKI15" s="87"/>
      <c r="AKJ15" s="87"/>
      <c r="AKK15" s="87"/>
      <c r="AKL15" s="87"/>
      <c r="AKM15" s="87"/>
      <c r="AKN15" s="87"/>
      <c r="AKO15" s="87"/>
      <c r="AKP15" s="87"/>
      <c r="AKQ15" s="87"/>
      <c r="AKR15" s="87"/>
      <c r="AKS15" s="87"/>
      <c r="AKT15" s="87"/>
      <c r="AKU15" s="87"/>
      <c r="AKV15" s="87"/>
      <c r="AKW15" s="87"/>
      <c r="AKX15" s="87"/>
      <c r="AKY15" s="87"/>
      <c r="AKZ15" s="87"/>
      <c r="ALA15" s="87"/>
      <c r="ALB15" s="87"/>
      <c r="ALC15" s="87"/>
      <c r="ALD15" s="87"/>
      <c r="ALE15" s="87"/>
      <c r="ALF15" s="87"/>
      <c r="ALG15" s="87"/>
      <c r="ALH15" s="87"/>
      <c r="ALI15" s="87"/>
      <c r="ALJ15" s="87"/>
      <c r="ALK15" s="87"/>
      <c r="ALL15" s="87"/>
      <c r="ALM15" s="87"/>
      <c r="ALN15" s="87"/>
      <c r="ALO15" s="87"/>
      <c r="ALP15" s="87"/>
      <c r="ALQ15" s="87"/>
      <c r="ALR15" s="87"/>
      <c r="ALS15" s="87"/>
      <c r="ALT15" s="87"/>
      <c r="ALU15" s="87"/>
      <c r="ALV15" s="87"/>
      <c r="ALW15" s="87"/>
      <c r="ALX15" s="87"/>
      <c r="ALY15" s="87"/>
      <c r="ALZ15" s="87"/>
      <c r="AMA15" s="87"/>
      <c r="AMB15" s="87"/>
      <c r="AMC15" s="87"/>
      <c r="AMD15" s="87"/>
      <c r="AME15" s="87"/>
      <c r="AMF15" s="87"/>
      <c r="AMG15" s="87"/>
      <c r="AMH15" s="87"/>
      <c r="AMI15" s="87"/>
      <c r="AMJ15" s="87"/>
      <c r="AMK15" s="87"/>
      <c r="AML15" s="87"/>
    </row>
    <row r="16" spans="1:1026" s="90" customFormat="1" ht="33" x14ac:dyDescent="0.25">
      <c r="A16" s="87"/>
      <c r="B16" s="96" t="s">
        <v>125</v>
      </c>
      <c r="C16" s="97">
        <v>14.53</v>
      </c>
      <c r="D16" s="96" t="s">
        <v>513</v>
      </c>
      <c r="E16" s="97">
        <v>12.75</v>
      </c>
      <c r="F16" s="96" t="s">
        <v>503</v>
      </c>
      <c r="G16" s="97">
        <v>10.79</v>
      </c>
      <c r="H16" s="96" t="s">
        <v>513</v>
      </c>
      <c r="I16" s="97">
        <v>12.75</v>
      </c>
      <c r="J16" s="96" t="s">
        <v>68</v>
      </c>
      <c r="K16" s="97">
        <v>11.8</v>
      </c>
      <c r="L16" s="96" t="s">
        <v>255</v>
      </c>
      <c r="M16" s="97">
        <v>7.58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  <c r="IX16" s="87"/>
      <c r="IY16" s="87"/>
      <c r="IZ16" s="87"/>
      <c r="JA16" s="87"/>
      <c r="JB16" s="87"/>
      <c r="JC16" s="87"/>
      <c r="JD16" s="87"/>
      <c r="JE16" s="87"/>
      <c r="JF16" s="87"/>
      <c r="JG16" s="87"/>
      <c r="JH16" s="87"/>
      <c r="JI16" s="87"/>
      <c r="JJ16" s="87"/>
      <c r="JK16" s="87"/>
      <c r="JL16" s="87"/>
      <c r="JM16" s="87"/>
      <c r="JN16" s="87"/>
      <c r="JO16" s="87"/>
      <c r="JP16" s="87"/>
      <c r="JQ16" s="87"/>
      <c r="JR16" s="87"/>
      <c r="JS16" s="87"/>
      <c r="JT16" s="87"/>
      <c r="JU16" s="87"/>
      <c r="JV16" s="87"/>
      <c r="JW16" s="87"/>
      <c r="JX16" s="87"/>
      <c r="JY16" s="87"/>
      <c r="JZ16" s="87"/>
      <c r="KA16" s="87"/>
      <c r="KB16" s="87"/>
      <c r="KC16" s="87"/>
      <c r="KD16" s="87"/>
      <c r="KE16" s="87"/>
      <c r="KF16" s="87"/>
      <c r="KG16" s="87"/>
      <c r="KH16" s="87"/>
      <c r="KI16" s="87"/>
      <c r="KJ16" s="87"/>
      <c r="KK16" s="87"/>
      <c r="KL16" s="87"/>
      <c r="KM16" s="87"/>
      <c r="KN16" s="87"/>
      <c r="KO16" s="87"/>
      <c r="KP16" s="87"/>
      <c r="KQ16" s="87"/>
      <c r="KR16" s="87"/>
      <c r="KS16" s="87"/>
      <c r="KT16" s="87"/>
      <c r="KU16" s="87"/>
      <c r="KV16" s="87"/>
      <c r="KW16" s="87"/>
      <c r="KX16" s="87"/>
      <c r="KY16" s="87"/>
      <c r="KZ16" s="87"/>
      <c r="LA16" s="87"/>
      <c r="LB16" s="87"/>
      <c r="LC16" s="87"/>
      <c r="LD16" s="87"/>
      <c r="LE16" s="87"/>
      <c r="LF16" s="87"/>
      <c r="LG16" s="87"/>
      <c r="LH16" s="87"/>
      <c r="LI16" s="87"/>
      <c r="LJ16" s="87"/>
      <c r="LK16" s="87"/>
      <c r="LL16" s="87"/>
      <c r="LM16" s="87"/>
      <c r="LN16" s="87"/>
      <c r="LO16" s="87"/>
      <c r="LP16" s="87"/>
      <c r="LQ16" s="87"/>
      <c r="LR16" s="87"/>
      <c r="LS16" s="87"/>
      <c r="LT16" s="87"/>
      <c r="LU16" s="87"/>
      <c r="LV16" s="87"/>
      <c r="LW16" s="87"/>
      <c r="LX16" s="87"/>
      <c r="LY16" s="87"/>
      <c r="LZ16" s="87"/>
      <c r="MA16" s="87"/>
      <c r="MB16" s="87"/>
      <c r="MC16" s="87"/>
      <c r="MD16" s="87"/>
      <c r="ME16" s="87"/>
      <c r="MF16" s="87"/>
      <c r="MG16" s="87"/>
      <c r="MH16" s="87"/>
      <c r="MI16" s="87"/>
      <c r="MJ16" s="87"/>
      <c r="MK16" s="87"/>
      <c r="ML16" s="87"/>
      <c r="MM16" s="87"/>
      <c r="MN16" s="87"/>
      <c r="MO16" s="87"/>
      <c r="MP16" s="87"/>
      <c r="MQ16" s="87"/>
      <c r="MR16" s="87"/>
      <c r="MS16" s="87"/>
      <c r="MT16" s="87"/>
      <c r="MU16" s="87"/>
      <c r="MV16" s="87"/>
      <c r="MW16" s="87"/>
      <c r="MX16" s="87"/>
      <c r="MY16" s="87"/>
      <c r="MZ16" s="87"/>
      <c r="NA16" s="87"/>
      <c r="NB16" s="87"/>
      <c r="NC16" s="87"/>
      <c r="ND16" s="87"/>
      <c r="NE16" s="87"/>
      <c r="NF16" s="87"/>
      <c r="NG16" s="87"/>
      <c r="NH16" s="87"/>
      <c r="NI16" s="87"/>
      <c r="NJ16" s="87"/>
      <c r="NK16" s="87"/>
      <c r="NL16" s="87"/>
      <c r="NM16" s="87"/>
      <c r="NN16" s="87"/>
      <c r="NO16" s="87"/>
      <c r="NP16" s="87"/>
      <c r="NQ16" s="87"/>
      <c r="NR16" s="87"/>
      <c r="NS16" s="87"/>
      <c r="NT16" s="87"/>
      <c r="NU16" s="87"/>
      <c r="NV16" s="87"/>
      <c r="NW16" s="87"/>
      <c r="NX16" s="87"/>
      <c r="NY16" s="87"/>
      <c r="NZ16" s="87"/>
      <c r="OA16" s="87"/>
      <c r="OB16" s="87"/>
      <c r="OC16" s="87"/>
      <c r="OD16" s="87"/>
      <c r="OE16" s="87"/>
      <c r="OF16" s="87"/>
      <c r="OG16" s="87"/>
      <c r="OH16" s="87"/>
      <c r="OI16" s="87"/>
      <c r="OJ16" s="87"/>
      <c r="OK16" s="87"/>
      <c r="OL16" s="87"/>
      <c r="OM16" s="87"/>
      <c r="ON16" s="87"/>
      <c r="OO16" s="87"/>
      <c r="OP16" s="87"/>
      <c r="OQ16" s="87"/>
      <c r="OR16" s="87"/>
      <c r="OS16" s="87"/>
      <c r="OT16" s="87"/>
      <c r="OU16" s="87"/>
      <c r="OV16" s="87"/>
      <c r="OW16" s="87"/>
      <c r="OX16" s="87"/>
      <c r="OY16" s="87"/>
      <c r="OZ16" s="87"/>
      <c r="PA16" s="87"/>
      <c r="PB16" s="87"/>
      <c r="PC16" s="87"/>
      <c r="PD16" s="87"/>
      <c r="PE16" s="87"/>
      <c r="PF16" s="87"/>
      <c r="PG16" s="87"/>
      <c r="PH16" s="87"/>
      <c r="PI16" s="87"/>
      <c r="PJ16" s="87"/>
      <c r="PK16" s="87"/>
      <c r="PL16" s="87"/>
      <c r="PM16" s="87"/>
      <c r="PN16" s="87"/>
      <c r="PO16" s="87"/>
      <c r="PP16" s="87"/>
      <c r="PQ16" s="87"/>
      <c r="PR16" s="87"/>
      <c r="PS16" s="87"/>
      <c r="PT16" s="87"/>
      <c r="PU16" s="87"/>
      <c r="PV16" s="87"/>
      <c r="PW16" s="87"/>
      <c r="PX16" s="87"/>
      <c r="PY16" s="87"/>
      <c r="PZ16" s="87"/>
      <c r="QA16" s="87"/>
      <c r="QB16" s="87"/>
      <c r="QC16" s="87"/>
      <c r="QD16" s="87"/>
      <c r="QE16" s="87"/>
      <c r="QF16" s="87"/>
      <c r="QG16" s="87"/>
      <c r="QH16" s="87"/>
      <c r="QI16" s="87"/>
      <c r="QJ16" s="87"/>
      <c r="QK16" s="87"/>
      <c r="QL16" s="87"/>
      <c r="QM16" s="87"/>
      <c r="QN16" s="87"/>
      <c r="QO16" s="87"/>
      <c r="QP16" s="87"/>
      <c r="QQ16" s="87"/>
      <c r="QR16" s="87"/>
      <c r="QS16" s="87"/>
      <c r="QT16" s="87"/>
      <c r="QU16" s="87"/>
      <c r="QV16" s="87"/>
      <c r="QW16" s="87"/>
      <c r="QX16" s="87"/>
      <c r="QY16" s="87"/>
      <c r="QZ16" s="87"/>
      <c r="RA16" s="87"/>
      <c r="RB16" s="87"/>
      <c r="RC16" s="87"/>
      <c r="RD16" s="87"/>
      <c r="RE16" s="87"/>
      <c r="RF16" s="87"/>
      <c r="RG16" s="87"/>
      <c r="RH16" s="87"/>
      <c r="RI16" s="87"/>
      <c r="RJ16" s="87"/>
      <c r="RK16" s="87"/>
      <c r="RL16" s="87"/>
      <c r="RM16" s="87"/>
      <c r="RN16" s="87"/>
      <c r="RO16" s="87"/>
      <c r="RP16" s="87"/>
      <c r="RQ16" s="87"/>
      <c r="RR16" s="87"/>
      <c r="RS16" s="87"/>
      <c r="RT16" s="87"/>
      <c r="RU16" s="87"/>
      <c r="RV16" s="87"/>
      <c r="RW16" s="87"/>
      <c r="RX16" s="87"/>
      <c r="RY16" s="87"/>
      <c r="RZ16" s="87"/>
      <c r="SA16" s="87"/>
      <c r="SB16" s="87"/>
      <c r="SC16" s="87"/>
      <c r="SD16" s="87"/>
      <c r="SE16" s="87"/>
      <c r="SF16" s="87"/>
      <c r="SG16" s="87"/>
      <c r="SH16" s="87"/>
      <c r="SI16" s="87"/>
      <c r="SJ16" s="87"/>
      <c r="SK16" s="87"/>
      <c r="SL16" s="87"/>
      <c r="SM16" s="87"/>
      <c r="SN16" s="87"/>
      <c r="SO16" s="87"/>
      <c r="SP16" s="87"/>
      <c r="SQ16" s="87"/>
      <c r="SR16" s="87"/>
      <c r="SS16" s="87"/>
      <c r="ST16" s="87"/>
      <c r="SU16" s="87"/>
      <c r="SV16" s="87"/>
      <c r="SW16" s="87"/>
      <c r="SX16" s="87"/>
      <c r="SY16" s="87"/>
      <c r="SZ16" s="87"/>
      <c r="TA16" s="87"/>
      <c r="TB16" s="87"/>
      <c r="TC16" s="87"/>
      <c r="TD16" s="87"/>
      <c r="TE16" s="87"/>
      <c r="TF16" s="87"/>
      <c r="TG16" s="87"/>
      <c r="TH16" s="87"/>
      <c r="TI16" s="87"/>
      <c r="TJ16" s="87"/>
      <c r="TK16" s="87"/>
      <c r="TL16" s="87"/>
      <c r="TM16" s="87"/>
      <c r="TN16" s="87"/>
      <c r="TO16" s="87"/>
      <c r="TP16" s="87"/>
      <c r="TQ16" s="87"/>
      <c r="TR16" s="87"/>
      <c r="TS16" s="87"/>
      <c r="TT16" s="87"/>
      <c r="TU16" s="87"/>
      <c r="TV16" s="87"/>
      <c r="TW16" s="87"/>
      <c r="TX16" s="87"/>
      <c r="TY16" s="87"/>
      <c r="TZ16" s="87"/>
      <c r="UA16" s="87"/>
      <c r="UB16" s="87"/>
      <c r="UC16" s="87"/>
      <c r="UD16" s="87"/>
      <c r="UE16" s="87"/>
      <c r="UF16" s="87"/>
      <c r="UG16" s="87"/>
      <c r="UH16" s="87"/>
      <c r="UI16" s="87"/>
      <c r="UJ16" s="87"/>
      <c r="UK16" s="87"/>
      <c r="UL16" s="87"/>
      <c r="UM16" s="87"/>
      <c r="UN16" s="87"/>
      <c r="UO16" s="87"/>
      <c r="UP16" s="87"/>
      <c r="UQ16" s="87"/>
      <c r="UR16" s="87"/>
      <c r="US16" s="87"/>
      <c r="UT16" s="87"/>
      <c r="UU16" s="87"/>
      <c r="UV16" s="87"/>
      <c r="UW16" s="87"/>
      <c r="UX16" s="87"/>
      <c r="UY16" s="87"/>
      <c r="UZ16" s="87"/>
      <c r="VA16" s="87"/>
      <c r="VB16" s="87"/>
      <c r="VC16" s="87"/>
      <c r="VD16" s="87"/>
      <c r="VE16" s="87"/>
      <c r="VF16" s="87"/>
      <c r="VG16" s="87"/>
      <c r="VH16" s="87"/>
      <c r="VI16" s="87"/>
      <c r="VJ16" s="87"/>
      <c r="VK16" s="87"/>
      <c r="VL16" s="87"/>
      <c r="VM16" s="87"/>
      <c r="VN16" s="87"/>
      <c r="VO16" s="87"/>
      <c r="VP16" s="87"/>
      <c r="VQ16" s="87"/>
      <c r="VR16" s="87"/>
      <c r="VS16" s="87"/>
      <c r="VT16" s="87"/>
      <c r="VU16" s="87"/>
      <c r="VV16" s="87"/>
      <c r="VW16" s="87"/>
      <c r="VX16" s="87"/>
      <c r="VY16" s="87"/>
      <c r="VZ16" s="87"/>
      <c r="WA16" s="87"/>
      <c r="WB16" s="87"/>
      <c r="WC16" s="87"/>
      <c r="WD16" s="87"/>
      <c r="WE16" s="87"/>
      <c r="WF16" s="87"/>
      <c r="WG16" s="87"/>
      <c r="WH16" s="87"/>
      <c r="WI16" s="87"/>
      <c r="WJ16" s="87"/>
      <c r="WK16" s="87"/>
      <c r="WL16" s="87"/>
      <c r="WM16" s="87"/>
      <c r="WN16" s="87"/>
      <c r="WO16" s="87"/>
      <c r="WP16" s="87"/>
      <c r="WQ16" s="87"/>
      <c r="WR16" s="87"/>
      <c r="WS16" s="87"/>
      <c r="WT16" s="87"/>
      <c r="WU16" s="87"/>
      <c r="WV16" s="87"/>
      <c r="WW16" s="87"/>
      <c r="WX16" s="87"/>
      <c r="WY16" s="87"/>
      <c r="WZ16" s="87"/>
      <c r="XA16" s="87"/>
      <c r="XB16" s="87"/>
      <c r="XC16" s="87"/>
      <c r="XD16" s="87"/>
      <c r="XE16" s="87"/>
      <c r="XF16" s="87"/>
      <c r="XG16" s="87"/>
      <c r="XH16" s="87"/>
      <c r="XI16" s="87"/>
      <c r="XJ16" s="87"/>
      <c r="XK16" s="87"/>
      <c r="XL16" s="87"/>
      <c r="XM16" s="87"/>
      <c r="XN16" s="87"/>
      <c r="XO16" s="87"/>
      <c r="XP16" s="87"/>
      <c r="XQ16" s="87"/>
      <c r="XR16" s="87"/>
      <c r="XS16" s="87"/>
      <c r="XT16" s="87"/>
      <c r="XU16" s="87"/>
      <c r="XV16" s="87"/>
      <c r="XW16" s="87"/>
      <c r="XX16" s="87"/>
      <c r="XY16" s="87"/>
      <c r="XZ16" s="87"/>
      <c r="YA16" s="87"/>
      <c r="YB16" s="87"/>
      <c r="YC16" s="87"/>
      <c r="YD16" s="87"/>
      <c r="YE16" s="87"/>
      <c r="YF16" s="87"/>
      <c r="YG16" s="87"/>
      <c r="YH16" s="87"/>
      <c r="YI16" s="87"/>
      <c r="YJ16" s="87"/>
      <c r="YK16" s="87"/>
      <c r="YL16" s="87"/>
      <c r="YM16" s="87"/>
      <c r="YN16" s="87"/>
      <c r="YO16" s="87"/>
      <c r="YP16" s="87"/>
      <c r="YQ16" s="87"/>
      <c r="YR16" s="87"/>
      <c r="YS16" s="87"/>
      <c r="YT16" s="87"/>
      <c r="YU16" s="87"/>
      <c r="YV16" s="87"/>
      <c r="YW16" s="87"/>
      <c r="YX16" s="87"/>
      <c r="YY16" s="87"/>
      <c r="YZ16" s="87"/>
      <c r="ZA16" s="87"/>
      <c r="ZB16" s="87"/>
      <c r="ZC16" s="87"/>
      <c r="ZD16" s="87"/>
      <c r="ZE16" s="87"/>
      <c r="ZF16" s="87"/>
      <c r="ZG16" s="87"/>
      <c r="ZH16" s="87"/>
      <c r="ZI16" s="87"/>
      <c r="ZJ16" s="87"/>
      <c r="ZK16" s="87"/>
      <c r="ZL16" s="87"/>
      <c r="ZM16" s="87"/>
      <c r="ZN16" s="87"/>
      <c r="ZO16" s="87"/>
      <c r="ZP16" s="87"/>
      <c r="ZQ16" s="87"/>
      <c r="ZR16" s="87"/>
      <c r="ZS16" s="87"/>
      <c r="ZT16" s="87"/>
      <c r="ZU16" s="87"/>
      <c r="ZV16" s="87"/>
      <c r="ZW16" s="87"/>
      <c r="ZX16" s="87"/>
      <c r="ZY16" s="87"/>
      <c r="ZZ16" s="87"/>
      <c r="AAA16" s="87"/>
      <c r="AAB16" s="87"/>
      <c r="AAC16" s="87"/>
      <c r="AAD16" s="87"/>
      <c r="AAE16" s="87"/>
      <c r="AAF16" s="87"/>
      <c r="AAG16" s="87"/>
      <c r="AAH16" s="87"/>
      <c r="AAI16" s="87"/>
      <c r="AAJ16" s="87"/>
      <c r="AAK16" s="87"/>
      <c r="AAL16" s="87"/>
      <c r="AAM16" s="87"/>
      <c r="AAN16" s="87"/>
      <c r="AAO16" s="87"/>
      <c r="AAP16" s="87"/>
      <c r="AAQ16" s="87"/>
      <c r="AAR16" s="87"/>
      <c r="AAS16" s="87"/>
      <c r="AAT16" s="87"/>
      <c r="AAU16" s="87"/>
      <c r="AAV16" s="87"/>
      <c r="AAW16" s="87"/>
      <c r="AAX16" s="87"/>
      <c r="AAY16" s="87"/>
      <c r="AAZ16" s="87"/>
      <c r="ABA16" s="87"/>
      <c r="ABB16" s="87"/>
      <c r="ABC16" s="87"/>
      <c r="ABD16" s="87"/>
      <c r="ABE16" s="87"/>
      <c r="ABF16" s="87"/>
      <c r="ABG16" s="87"/>
      <c r="ABH16" s="87"/>
      <c r="ABI16" s="87"/>
      <c r="ABJ16" s="87"/>
      <c r="ABK16" s="87"/>
      <c r="ABL16" s="87"/>
      <c r="ABM16" s="87"/>
      <c r="ABN16" s="87"/>
      <c r="ABO16" s="87"/>
      <c r="ABP16" s="87"/>
      <c r="ABQ16" s="87"/>
      <c r="ABR16" s="87"/>
      <c r="ABS16" s="87"/>
      <c r="ABT16" s="87"/>
      <c r="ABU16" s="87"/>
      <c r="ABV16" s="87"/>
      <c r="ABW16" s="87"/>
      <c r="ABX16" s="87"/>
      <c r="ABY16" s="87"/>
      <c r="ABZ16" s="87"/>
      <c r="ACA16" s="87"/>
      <c r="ACB16" s="87"/>
      <c r="ACC16" s="87"/>
      <c r="ACD16" s="87"/>
      <c r="ACE16" s="87"/>
      <c r="ACF16" s="87"/>
      <c r="ACG16" s="87"/>
      <c r="ACH16" s="87"/>
      <c r="ACI16" s="87"/>
      <c r="ACJ16" s="87"/>
      <c r="ACK16" s="87"/>
      <c r="ACL16" s="87"/>
      <c r="ACM16" s="87"/>
      <c r="ACN16" s="87"/>
      <c r="ACO16" s="87"/>
      <c r="ACP16" s="87"/>
      <c r="ACQ16" s="87"/>
      <c r="ACR16" s="87"/>
      <c r="ACS16" s="87"/>
      <c r="ACT16" s="87"/>
      <c r="ACU16" s="87"/>
      <c r="ACV16" s="87"/>
      <c r="ACW16" s="87"/>
      <c r="ACX16" s="87"/>
      <c r="ACY16" s="87"/>
      <c r="ACZ16" s="87"/>
      <c r="ADA16" s="87"/>
      <c r="ADB16" s="87"/>
      <c r="ADC16" s="87"/>
      <c r="ADD16" s="87"/>
      <c r="ADE16" s="87"/>
      <c r="ADF16" s="87"/>
      <c r="ADG16" s="87"/>
      <c r="ADH16" s="87"/>
      <c r="ADI16" s="87"/>
      <c r="ADJ16" s="87"/>
      <c r="ADK16" s="87"/>
      <c r="ADL16" s="87"/>
      <c r="ADM16" s="87"/>
      <c r="ADN16" s="87"/>
      <c r="ADO16" s="87"/>
      <c r="ADP16" s="87"/>
      <c r="ADQ16" s="87"/>
      <c r="ADR16" s="87"/>
      <c r="ADS16" s="87"/>
      <c r="ADT16" s="87"/>
      <c r="ADU16" s="87"/>
      <c r="ADV16" s="87"/>
      <c r="ADW16" s="87"/>
      <c r="ADX16" s="87"/>
      <c r="ADY16" s="87"/>
      <c r="ADZ16" s="87"/>
      <c r="AEA16" s="87"/>
      <c r="AEB16" s="87"/>
      <c r="AEC16" s="87"/>
      <c r="AED16" s="87"/>
      <c r="AEE16" s="87"/>
      <c r="AEF16" s="87"/>
      <c r="AEG16" s="87"/>
      <c r="AEH16" s="87"/>
      <c r="AEI16" s="87"/>
      <c r="AEJ16" s="87"/>
      <c r="AEK16" s="87"/>
      <c r="AEL16" s="87"/>
      <c r="AEM16" s="87"/>
      <c r="AEN16" s="87"/>
      <c r="AEO16" s="87"/>
      <c r="AEP16" s="87"/>
      <c r="AEQ16" s="87"/>
      <c r="AER16" s="87"/>
      <c r="AES16" s="87"/>
      <c r="AET16" s="87"/>
      <c r="AEU16" s="87"/>
      <c r="AEV16" s="87"/>
      <c r="AEW16" s="87"/>
      <c r="AEX16" s="87"/>
      <c r="AEY16" s="87"/>
      <c r="AEZ16" s="87"/>
      <c r="AFA16" s="87"/>
      <c r="AFB16" s="87"/>
      <c r="AFC16" s="87"/>
      <c r="AFD16" s="87"/>
      <c r="AFE16" s="87"/>
      <c r="AFF16" s="87"/>
      <c r="AFG16" s="87"/>
      <c r="AFH16" s="87"/>
      <c r="AFI16" s="87"/>
      <c r="AFJ16" s="87"/>
      <c r="AFK16" s="87"/>
      <c r="AFL16" s="87"/>
      <c r="AFM16" s="87"/>
      <c r="AFN16" s="87"/>
      <c r="AFO16" s="87"/>
      <c r="AFP16" s="87"/>
      <c r="AFQ16" s="87"/>
      <c r="AFR16" s="87"/>
      <c r="AFS16" s="87"/>
      <c r="AFT16" s="87"/>
      <c r="AFU16" s="87"/>
      <c r="AFV16" s="87"/>
      <c r="AFW16" s="87"/>
      <c r="AFX16" s="87"/>
      <c r="AFY16" s="87"/>
      <c r="AFZ16" s="87"/>
      <c r="AGA16" s="87"/>
      <c r="AGB16" s="87"/>
      <c r="AGC16" s="87"/>
      <c r="AGD16" s="87"/>
      <c r="AGE16" s="87"/>
      <c r="AGF16" s="87"/>
      <c r="AGG16" s="87"/>
      <c r="AGH16" s="87"/>
      <c r="AGI16" s="87"/>
      <c r="AGJ16" s="87"/>
      <c r="AGK16" s="87"/>
      <c r="AGL16" s="87"/>
      <c r="AGM16" s="87"/>
      <c r="AGN16" s="87"/>
      <c r="AGO16" s="87"/>
      <c r="AGP16" s="87"/>
      <c r="AGQ16" s="87"/>
      <c r="AGR16" s="87"/>
      <c r="AGS16" s="87"/>
      <c r="AGT16" s="87"/>
      <c r="AGU16" s="87"/>
      <c r="AGV16" s="87"/>
      <c r="AGW16" s="87"/>
      <c r="AGX16" s="87"/>
      <c r="AGY16" s="87"/>
      <c r="AGZ16" s="87"/>
      <c r="AHA16" s="87"/>
      <c r="AHB16" s="87"/>
      <c r="AHC16" s="87"/>
      <c r="AHD16" s="87"/>
      <c r="AHE16" s="87"/>
      <c r="AHF16" s="87"/>
      <c r="AHG16" s="87"/>
      <c r="AHH16" s="87"/>
      <c r="AHI16" s="87"/>
      <c r="AHJ16" s="87"/>
      <c r="AHK16" s="87"/>
      <c r="AHL16" s="87"/>
      <c r="AHM16" s="87"/>
      <c r="AHN16" s="87"/>
      <c r="AHO16" s="87"/>
      <c r="AHP16" s="87"/>
      <c r="AHQ16" s="87"/>
      <c r="AHR16" s="87"/>
      <c r="AHS16" s="87"/>
      <c r="AHT16" s="87"/>
      <c r="AHU16" s="87"/>
      <c r="AHV16" s="87"/>
      <c r="AHW16" s="87"/>
      <c r="AHX16" s="87"/>
      <c r="AHY16" s="87"/>
      <c r="AHZ16" s="87"/>
      <c r="AIA16" s="87"/>
      <c r="AIB16" s="87"/>
      <c r="AIC16" s="87"/>
      <c r="AID16" s="87"/>
      <c r="AIE16" s="87"/>
      <c r="AIF16" s="87"/>
      <c r="AIG16" s="87"/>
      <c r="AIH16" s="87"/>
      <c r="AII16" s="87"/>
      <c r="AIJ16" s="87"/>
      <c r="AIK16" s="87"/>
      <c r="AIL16" s="87"/>
      <c r="AIM16" s="87"/>
      <c r="AIN16" s="87"/>
      <c r="AIO16" s="87"/>
      <c r="AIP16" s="87"/>
      <c r="AIQ16" s="87"/>
      <c r="AIR16" s="87"/>
      <c r="AIS16" s="87"/>
      <c r="AIT16" s="87"/>
      <c r="AIU16" s="87"/>
      <c r="AIV16" s="87"/>
      <c r="AIW16" s="87"/>
      <c r="AIX16" s="87"/>
      <c r="AIY16" s="87"/>
      <c r="AIZ16" s="87"/>
      <c r="AJA16" s="87"/>
      <c r="AJB16" s="87"/>
      <c r="AJC16" s="87"/>
      <c r="AJD16" s="87"/>
      <c r="AJE16" s="87"/>
      <c r="AJF16" s="87"/>
      <c r="AJG16" s="87"/>
      <c r="AJH16" s="87"/>
      <c r="AJI16" s="87"/>
      <c r="AJJ16" s="87"/>
      <c r="AJK16" s="87"/>
      <c r="AJL16" s="87"/>
      <c r="AJM16" s="87"/>
      <c r="AJN16" s="87"/>
      <c r="AJO16" s="87"/>
      <c r="AJP16" s="87"/>
      <c r="AJQ16" s="87"/>
      <c r="AJR16" s="87"/>
      <c r="AJS16" s="87"/>
      <c r="AJT16" s="87"/>
      <c r="AJU16" s="87"/>
      <c r="AJV16" s="87"/>
      <c r="AJW16" s="87"/>
      <c r="AJX16" s="87"/>
      <c r="AJY16" s="87"/>
      <c r="AJZ16" s="87"/>
      <c r="AKA16" s="87"/>
      <c r="AKB16" s="87"/>
      <c r="AKC16" s="87"/>
      <c r="AKD16" s="87"/>
      <c r="AKE16" s="87"/>
      <c r="AKF16" s="87"/>
      <c r="AKG16" s="87"/>
      <c r="AKH16" s="87"/>
      <c r="AKI16" s="87"/>
      <c r="AKJ16" s="87"/>
      <c r="AKK16" s="87"/>
      <c r="AKL16" s="87"/>
      <c r="AKM16" s="87"/>
      <c r="AKN16" s="87"/>
      <c r="AKO16" s="87"/>
      <c r="AKP16" s="87"/>
      <c r="AKQ16" s="87"/>
      <c r="AKR16" s="87"/>
      <c r="AKS16" s="87"/>
      <c r="AKT16" s="87"/>
      <c r="AKU16" s="87"/>
      <c r="AKV16" s="87"/>
      <c r="AKW16" s="87"/>
      <c r="AKX16" s="87"/>
      <c r="AKY16" s="87"/>
      <c r="AKZ16" s="87"/>
      <c r="ALA16" s="87"/>
      <c r="ALB16" s="87"/>
      <c r="ALC16" s="87"/>
      <c r="ALD16" s="87"/>
      <c r="ALE16" s="87"/>
      <c r="ALF16" s="87"/>
      <c r="ALG16" s="87"/>
      <c r="ALH16" s="87"/>
      <c r="ALI16" s="87"/>
      <c r="ALJ16" s="87"/>
      <c r="ALK16" s="87"/>
      <c r="ALL16" s="87"/>
      <c r="ALM16" s="87"/>
      <c r="ALN16" s="87"/>
      <c r="ALO16" s="87"/>
      <c r="ALP16" s="87"/>
      <c r="ALQ16" s="87"/>
      <c r="ALR16" s="87"/>
      <c r="ALS16" s="87"/>
      <c r="ALT16" s="87"/>
      <c r="ALU16" s="87"/>
      <c r="ALV16" s="87"/>
      <c r="ALW16" s="87"/>
      <c r="ALX16" s="87"/>
      <c r="ALY16" s="87"/>
      <c r="ALZ16" s="87"/>
      <c r="AMA16" s="87"/>
      <c r="AMB16" s="87"/>
      <c r="AMC16" s="87"/>
      <c r="AMD16" s="87"/>
      <c r="AME16" s="87"/>
      <c r="AMF16" s="87"/>
      <c r="AMG16" s="87"/>
      <c r="AMH16" s="87"/>
      <c r="AMI16" s="87"/>
      <c r="AMJ16" s="87"/>
      <c r="AMK16" s="87"/>
      <c r="AML16" s="87"/>
    </row>
    <row r="17" spans="1:1026" s="90" customFormat="1" ht="33" x14ac:dyDescent="0.25">
      <c r="A17" s="87"/>
      <c r="B17" s="96" t="s">
        <v>184</v>
      </c>
      <c r="C17" s="97">
        <v>15.37</v>
      </c>
      <c r="D17" s="96" t="s">
        <v>68</v>
      </c>
      <c r="E17" s="97">
        <v>11.8</v>
      </c>
      <c r="F17" s="94"/>
      <c r="G17" s="93"/>
      <c r="H17" s="96" t="s">
        <v>51</v>
      </c>
      <c r="I17" s="97">
        <v>11.8</v>
      </c>
      <c r="J17" s="96" t="s">
        <v>529</v>
      </c>
      <c r="K17" s="97">
        <v>9.0299999999999994</v>
      </c>
      <c r="L17" s="96" t="s">
        <v>503</v>
      </c>
      <c r="M17" s="97">
        <v>10.79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  <c r="IX17" s="87"/>
      <c r="IY17" s="87"/>
      <c r="IZ17" s="87"/>
      <c r="JA17" s="87"/>
      <c r="JB17" s="87"/>
      <c r="JC17" s="87"/>
      <c r="JD17" s="87"/>
      <c r="JE17" s="87"/>
      <c r="JF17" s="87"/>
      <c r="JG17" s="87"/>
      <c r="JH17" s="87"/>
      <c r="JI17" s="87"/>
      <c r="JJ17" s="87"/>
      <c r="JK17" s="87"/>
      <c r="JL17" s="87"/>
      <c r="JM17" s="87"/>
      <c r="JN17" s="87"/>
      <c r="JO17" s="87"/>
      <c r="JP17" s="87"/>
      <c r="JQ17" s="87"/>
      <c r="JR17" s="87"/>
      <c r="JS17" s="87"/>
      <c r="JT17" s="87"/>
      <c r="JU17" s="87"/>
      <c r="JV17" s="87"/>
      <c r="JW17" s="87"/>
      <c r="JX17" s="87"/>
      <c r="JY17" s="87"/>
      <c r="JZ17" s="87"/>
      <c r="KA17" s="87"/>
      <c r="KB17" s="87"/>
      <c r="KC17" s="87"/>
      <c r="KD17" s="87"/>
      <c r="KE17" s="87"/>
      <c r="KF17" s="87"/>
      <c r="KG17" s="87"/>
      <c r="KH17" s="87"/>
      <c r="KI17" s="87"/>
      <c r="KJ17" s="87"/>
      <c r="KK17" s="87"/>
      <c r="KL17" s="87"/>
      <c r="KM17" s="87"/>
      <c r="KN17" s="87"/>
      <c r="KO17" s="87"/>
      <c r="KP17" s="87"/>
      <c r="KQ17" s="87"/>
      <c r="KR17" s="87"/>
      <c r="KS17" s="87"/>
      <c r="KT17" s="87"/>
      <c r="KU17" s="87"/>
      <c r="KV17" s="87"/>
      <c r="KW17" s="87"/>
      <c r="KX17" s="87"/>
      <c r="KY17" s="87"/>
      <c r="KZ17" s="87"/>
      <c r="LA17" s="87"/>
      <c r="LB17" s="87"/>
      <c r="LC17" s="87"/>
      <c r="LD17" s="87"/>
      <c r="LE17" s="87"/>
      <c r="LF17" s="87"/>
      <c r="LG17" s="87"/>
      <c r="LH17" s="87"/>
      <c r="LI17" s="87"/>
      <c r="LJ17" s="87"/>
      <c r="LK17" s="87"/>
      <c r="LL17" s="87"/>
      <c r="LM17" s="87"/>
      <c r="LN17" s="87"/>
      <c r="LO17" s="87"/>
      <c r="LP17" s="87"/>
      <c r="LQ17" s="87"/>
      <c r="LR17" s="87"/>
      <c r="LS17" s="87"/>
      <c r="LT17" s="87"/>
      <c r="LU17" s="87"/>
      <c r="LV17" s="87"/>
      <c r="LW17" s="87"/>
      <c r="LX17" s="87"/>
      <c r="LY17" s="87"/>
      <c r="LZ17" s="87"/>
      <c r="MA17" s="87"/>
      <c r="MB17" s="87"/>
      <c r="MC17" s="87"/>
      <c r="MD17" s="87"/>
      <c r="ME17" s="87"/>
      <c r="MF17" s="87"/>
      <c r="MG17" s="87"/>
      <c r="MH17" s="87"/>
      <c r="MI17" s="87"/>
      <c r="MJ17" s="87"/>
      <c r="MK17" s="87"/>
      <c r="ML17" s="87"/>
      <c r="MM17" s="87"/>
      <c r="MN17" s="87"/>
      <c r="MO17" s="87"/>
      <c r="MP17" s="87"/>
      <c r="MQ17" s="87"/>
      <c r="MR17" s="87"/>
      <c r="MS17" s="87"/>
      <c r="MT17" s="87"/>
      <c r="MU17" s="87"/>
      <c r="MV17" s="87"/>
      <c r="MW17" s="87"/>
      <c r="MX17" s="87"/>
      <c r="MY17" s="87"/>
      <c r="MZ17" s="87"/>
      <c r="NA17" s="87"/>
      <c r="NB17" s="87"/>
      <c r="NC17" s="87"/>
      <c r="ND17" s="87"/>
      <c r="NE17" s="87"/>
      <c r="NF17" s="87"/>
      <c r="NG17" s="87"/>
      <c r="NH17" s="87"/>
      <c r="NI17" s="87"/>
      <c r="NJ17" s="87"/>
      <c r="NK17" s="87"/>
      <c r="NL17" s="87"/>
      <c r="NM17" s="87"/>
      <c r="NN17" s="87"/>
      <c r="NO17" s="87"/>
      <c r="NP17" s="87"/>
      <c r="NQ17" s="87"/>
      <c r="NR17" s="87"/>
      <c r="NS17" s="87"/>
      <c r="NT17" s="87"/>
      <c r="NU17" s="87"/>
      <c r="NV17" s="87"/>
      <c r="NW17" s="87"/>
      <c r="NX17" s="87"/>
      <c r="NY17" s="87"/>
      <c r="NZ17" s="87"/>
      <c r="OA17" s="87"/>
      <c r="OB17" s="87"/>
      <c r="OC17" s="87"/>
      <c r="OD17" s="87"/>
      <c r="OE17" s="87"/>
      <c r="OF17" s="87"/>
      <c r="OG17" s="87"/>
      <c r="OH17" s="87"/>
      <c r="OI17" s="87"/>
      <c r="OJ17" s="87"/>
      <c r="OK17" s="87"/>
      <c r="OL17" s="87"/>
      <c r="OM17" s="87"/>
      <c r="ON17" s="87"/>
      <c r="OO17" s="87"/>
      <c r="OP17" s="87"/>
      <c r="OQ17" s="87"/>
      <c r="OR17" s="87"/>
      <c r="OS17" s="87"/>
      <c r="OT17" s="87"/>
      <c r="OU17" s="87"/>
      <c r="OV17" s="87"/>
      <c r="OW17" s="87"/>
      <c r="OX17" s="87"/>
      <c r="OY17" s="87"/>
      <c r="OZ17" s="87"/>
      <c r="PA17" s="87"/>
      <c r="PB17" s="87"/>
      <c r="PC17" s="87"/>
      <c r="PD17" s="87"/>
      <c r="PE17" s="87"/>
      <c r="PF17" s="87"/>
      <c r="PG17" s="87"/>
      <c r="PH17" s="87"/>
      <c r="PI17" s="87"/>
      <c r="PJ17" s="87"/>
      <c r="PK17" s="87"/>
      <c r="PL17" s="87"/>
      <c r="PM17" s="87"/>
      <c r="PN17" s="87"/>
      <c r="PO17" s="87"/>
      <c r="PP17" s="87"/>
      <c r="PQ17" s="87"/>
      <c r="PR17" s="87"/>
      <c r="PS17" s="87"/>
      <c r="PT17" s="87"/>
      <c r="PU17" s="87"/>
      <c r="PV17" s="87"/>
      <c r="PW17" s="87"/>
      <c r="PX17" s="87"/>
      <c r="PY17" s="87"/>
      <c r="PZ17" s="87"/>
      <c r="QA17" s="87"/>
      <c r="QB17" s="87"/>
      <c r="QC17" s="87"/>
      <c r="QD17" s="87"/>
      <c r="QE17" s="87"/>
      <c r="QF17" s="87"/>
      <c r="QG17" s="87"/>
      <c r="QH17" s="87"/>
      <c r="QI17" s="87"/>
      <c r="QJ17" s="87"/>
      <c r="QK17" s="87"/>
      <c r="QL17" s="87"/>
      <c r="QM17" s="87"/>
      <c r="QN17" s="87"/>
      <c r="QO17" s="87"/>
      <c r="QP17" s="87"/>
      <c r="QQ17" s="87"/>
      <c r="QR17" s="87"/>
      <c r="QS17" s="87"/>
      <c r="QT17" s="87"/>
      <c r="QU17" s="87"/>
      <c r="QV17" s="87"/>
      <c r="QW17" s="87"/>
      <c r="QX17" s="87"/>
      <c r="QY17" s="87"/>
      <c r="QZ17" s="87"/>
      <c r="RA17" s="87"/>
      <c r="RB17" s="87"/>
      <c r="RC17" s="87"/>
      <c r="RD17" s="87"/>
      <c r="RE17" s="87"/>
      <c r="RF17" s="87"/>
      <c r="RG17" s="87"/>
      <c r="RH17" s="87"/>
      <c r="RI17" s="87"/>
      <c r="RJ17" s="87"/>
      <c r="RK17" s="87"/>
      <c r="RL17" s="87"/>
      <c r="RM17" s="87"/>
      <c r="RN17" s="87"/>
      <c r="RO17" s="87"/>
      <c r="RP17" s="87"/>
      <c r="RQ17" s="87"/>
      <c r="RR17" s="87"/>
      <c r="RS17" s="87"/>
      <c r="RT17" s="87"/>
      <c r="RU17" s="87"/>
      <c r="RV17" s="87"/>
      <c r="RW17" s="87"/>
      <c r="RX17" s="87"/>
      <c r="RY17" s="87"/>
      <c r="RZ17" s="87"/>
      <c r="SA17" s="87"/>
      <c r="SB17" s="87"/>
      <c r="SC17" s="87"/>
      <c r="SD17" s="87"/>
      <c r="SE17" s="87"/>
      <c r="SF17" s="87"/>
      <c r="SG17" s="87"/>
      <c r="SH17" s="87"/>
      <c r="SI17" s="87"/>
      <c r="SJ17" s="87"/>
      <c r="SK17" s="87"/>
      <c r="SL17" s="87"/>
      <c r="SM17" s="87"/>
      <c r="SN17" s="87"/>
      <c r="SO17" s="87"/>
      <c r="SP17" s="87"/>
      <c r="SQ17" s="87"/>
      <c r="SR17" s="87"/>
      <c r="SS17" s="87"/>
      <c r="ST17" s="87"/>
      <c r="SU17" s="87"/>
      <c r="SV17" s="87"/>
      <c r="SW17" s="87"/>
      <c r="SX17" s="87"/>
      <c r="SY17" s="87"/>
      <c r="SZ17" s="87"/>
      <c r="TA17" s="87"/>
      <c r="TB17" s="87"/>
      <c r="TC17" s="87"/>
      <c r="TD17" s="87"/>
      <c r="TE17" s="87"/>
      <c r="TF17" s="87"/>
      <c r="TG17" s="87"/>
      <c r="TH17" s="87"/>
      <c r="TI17" s="87"/>
      <c r="TJ17" s="87"/>
      <c r="TK17" s="87"/>
      <c r="TL17" s="87"/>
      <c r="TM17" s="87"/>
      <c r="TN17" s="87"/>
      <c r="TO17" s="87"/>
      <c r="TP17" s="87"/>
      <c r="TQ17" s="87"/>
      <c r="TR17" s="87"/>
      <c r="TS17" s="87"/>
      <c r="TT17" s="87"/>
      <c r="TU17" s="87"/>
      <c r="TV17" s="87"/>
      <c r="TW17" s="87"/>
      <c r="TX17" s="87"/>
      <c r="TY17" s="87"/>
      <c r="TZ17" s="87"/>
      <c r="UA17" s="87"/>
      <c r="UB17" s="87"/>
      <c r="UC17" s="87"/>
      <c r="UD17" s="87"/>
      <c r="UE17" s="87"/>
      <c r="UF17" s="87"/>
      <c r="UG17" s="87"/>
      <c r="UH17" s="87"/>
      <c r="UI17" s="87"/>
      <c r="UJ17" s="87"/>
      <c r="UK17" s="87"/>
      <c r="UL17" s="87"/>
      <c r="UM17" s="87"/>
      <c r="UN17" s="87"/>
      <c r="UO17" s="87"/>
      <c r="UP17" s="87"/>
      <c r="UQ17" s="87"/>
      <c r="UR17" s="87"/>
      <c r="US17" s="87"/>
      <c r="UT17" s="87"/>
      <c r="UU17" s="87"/>
      <c r="UV17" s="87"/>
      <c r="UW17" s="87"/>
      <c r="UX17" s="87"/>
      <c r="UY17" s="87"/>
      <c r="UZ17" s="87"/>
      <c r="VA17" s="87"/>
      <c r="VB17" s="87"/>
      <c r="VC17" s="87"/>
      <c r="VD17" s="87"/>
      <c r="VE17" s="87"/>
      <c r="VF17" s="87"/>
      <c r="VG17" s="87"/>
      <c r="VH17" s="87"/>
      <c r="VI17" s="87"/>
      <c r="VJ17" s="87"/>
      <c r="VK17" s="87"/>
      <c r="VL17" s="87"/>
      <c r="VM17" s="87"/>
      <c r="VN17" s="87"/>
      <c r="VO17" s="87"/>
      <c r="VP17" s="87"/>
      <c r="VQ17" s="87"/>
      <c r="VR17" s="87"/>
      <c r="VS17" s="87"/>
      <c r="VT17" s="87"/>
      <c r="VU17" s="87"/>
      <c r="VV17" s="87"/>
      <c r="VW17" s="87"/>
      <c r="VX17" s="87"/>
      <c r="VY17" s="87"/>
      <c r="VZ17" s="87"/>
      <c r="WA17" s="87"/>
      <c r="WB17" s="87"/>
      <c r="WC17" s="87"/>
      <c r="WD17" s="87"/>
      <c r="WE17" s="87"/>
      <c r="WF17" s="87"/>
      <c r="WG17" s="87"/>
      <c r="WH17" s="87"/>
      <c r="WI17" s="87"/>
      <c r="WJ17" s="87"/>
      <c r="WK17" s="87"/>
      <c r="WL17" s="87"/>
      <c r="WM17" s="87"/>
      <c r="WN17" s="87"/>
      <c r="WO17" s="87"/>
      <c r="WP17" s="87"/>
      <c r="WQ17" s="87"/>
      <c r="WR17" s="87"/>
      <c r="WS17" s="87"/>
      <c r="WT17" s="87"/>
      <c r="WU17" s="87"/>
      <c r="WV17" s="87"/>
      <c r="WW17" s="87"/>
      <c r="WX17" s="87"/>
      <c r="WY17" s="87"/>
      <c r="WZ17" s="87"/>
      <c r="XA17" s="87"/>
      <c r="XB17" s="87"/>
      <c r="XC17" s="87"/>
      <c r="XD17" s="87"/>
      <c r="XE17" s="87"/>
      <c r="XF17" s="87"/>
      <c r="XG17" s="87"/>
      <c r="XH17" s="87"/>
      <c r="XI17" s="87"/>
      <c r="XJ17" s="87"/>
      <c r="XK17" s="87"/>
      <c r="XL17" s="87"/>
      <c r="XM17" s="87"/>
      <c r="XN17" s="87"/>
      <c r="XO17" s="87"/>
      <c r="XP17" s="87"/>
      <c r="XQ17" s="87"/>
      <c r="XR17" s="87"/>
      <c r="XS17" s="87"/>
      <c r="XT17" s="87"/>
      <c r="XU17" s="87"/>
      <c r="XV17" s="87"/>
      <c r="XW17" s="87"/>
      <c r="XX17" s="87"/>
      <c r="XY17" s="87"/>
      <c r="XZ17" s="87"/>
      <c r="YA17" s="87"/>
      <c r="YB17" s="87"/>
      <c r="YC17" s="87"/>
      <c r="YD17" s="87"/>
      <c r="YE17" s="87"/>
      <c r="YF17" s="87"/>
      <c r="YG17" s="87"/>
      <c r="YH17" s="87"/>
      <c r="YI17" s="87"/>
      <c r="YJ17" s="87"/>
      <c r="YK17" s="87"/>
      <c r="YL17" s="87"/>
      <c r="YM17" s="87"/>
      <c r="YN17" s="87"/>
      <c r="YO17" s="87"/>
      <c r="YP17" s="87"/>
      <c r="YQ17" s="87"/>
      <c r="YR17" s="87"/>
      <c r="YS17" s="87"/>
      <c r="YT17" s="87"/>
      <c r="YU17" s="87"/>
      <c r="YV17" s="87"/>
      <c r="YW17" s="87"/>
      <c r="YX17" s="87"/>
      <c r="YY17" s="87"/>
      <c r="YZ17" s="87"/>
      <c r="ZA17" s="87"/>
      <c r="ZB17" s="87"/>
      <c r="ZC17" s="87"/>
      <c r="ZD17" s="87"/>
      <c r="ZE17" s="87"/>
      <c r="ZF17" s="87"/>
      <c r="ZG17" s="87"/>
      <c r="ZH17" s="87"/>
      <c r="ZI17" s="87"/>
      <c r="ZJ17" s="87"/>
      <c r="ZK17" s="87"/>
      <c r="ZL17" s="87"/>
      <c r="ZM17" s="87"/>
      <c r="ZN17" s="87"/>
      <c r="ZO17" s="87"/>
      <c r="ZP17" s="87"/>
      <c r="ZQ17" s="87"/>
      <c r="ZR17" s="87"/>
      <c r="ZS17" s="87"/>
      <c r="ZT17" s="87"/>
      <c r="ZU17" s="87"/>
      <c r="ZV17" s="87"/>
      <c r="ZW17" s="87"/>
      <c r="ZX17" s="87"/>
      <c r="ZY17" s="87"/>
      <c r="ZZ17" s="87"/>
      <c r="AAA17" s="87"/>
      <c r="AAB17" s="87"/>
      <c r="AAC17" s="87"/>
      <c r="AAD17" s="87"/>
      <c r="AAE17" s="87"/>
      <c r="AAF17" s="87"/>
      <c r="AAG17" s="87"/>
      <c r="AAH17" s="87"/>
      <c r="AAI17" s="87"/>
      <c r="AAJ17" s="87"/>
      <c r="AAK17" s="87"/>
      <c r="AAL17" s="87"/>
      <c r="AAM17" s="87"/>
      <c r="AAN17" s="87"/>
      <c r="AAO17" s="87"/>
      <c r="AAP17" s="87"/>
      <c r="AAQ17" s="87"/>
      <c r="AAR17" s="87"/>
      <c r="AAS17" s="87"/>
      <c r="AAT17" s="87"/>
      <c r="AAU17" s="87"/>
      <c r="AAV17" s="87"/>
      <c r="AAW17" s="87"/>
      <c r="AAX17" s="87"/>
      <c r="AAY17" s="87"/>
      <c r="AAZ17" s="87"/>
      <c r="ABA17" s="87"/>
      <c r="ABB17" s="87"/>
      <c r="ABC17" s="87"/>
      <c r="ABD17" s="87"/>
      <c r="ABE17" s="87"/>
      <c r="ABF17" s="87"/>
      <c r="ABG17" s="87"/>
      <c r="ABH17" s="87"/>
      <c r="ABI17" s="87"/>
      <c r="ABJ17" s="87"/>
      <c r="ABK17" s="87"/>
      <c r="ABL17" s="87"/>
      <c r="ABM17" s="87"/>
      <c r="ABN17" s="87"/>
      <c r="ABO17" s="87"/>
      <c r="ABP17" s="87"/>
      <c r="ABQ17" s="87"/>
      <c r="ABR17" s="87"/>
      <c r="ABS17" s="87"/>
      <c r="ABT17" s="87"/>
      <c r="ABU17" s="87"/>
      <c r="ABV17" s="87"/>
      <c r="ABW17" s="87"/>
      <c r="ABX17" s="87"/>
      <c r="ABY17" s="87"/>
      <c r="ABZ17" s="87"/>
      <c r="ACA17" s="87"/>
      <c r="ACB17" s="87"/>
      <c r="ACC17" s="87"/>
      <c r="ACD17" s="87"/>
      <c r="ACE17" s="87"/>
      <c r="ACF17" s="87"/>
      <c r="ACG17" s="87"/>
      <c r="ACH17" s="87"/>
      <c r="ACI17" s="87"/>
      <c r="ACJ17" s="87"/>
      <c r="ACK17" s="87"/>
      <c r="ACL17" s="87"/>
      <c r="ACM17" s="87"/>
      <c r="ACN17" s="87"/>
      <c r="ACO17" s="87"/>
      <c r="ACP17" s="87"/>
      <c r="ACQ17" s="87"/>
      <c r="ACR17" s="87"/>
      <c r="ACS17" s="87"/>
      <c r="ACT17" s="87"/>
      <c r="ACU17" s="87"/>
      <c r="ACV17" s="87"/>
      <c r="ACW17" s="87"/>
      <c r="ACX17" s="87"/>
      <c r="ACY17" s="87"/>
      <c r="ACZ17" s="87"/>
      <c r="ADA17" s="87"/>
      <c r="ADB17" s="87"/>
      <c r="ADC17" s="87"/>
      <c r="ADD17" s="87"/>
      <c r="ADE17" s="87"/>
      <c r="ADF17" s="87"/>
      <c r="ADG17" s="87"/>
      <c r="ADH17" s="87"/>
      <c r="ADI17" s="87"/>
      <c r="ADJ17" s="87"/>
      <c r="ADK17" s="87"/>
      <c r="ADL17" s="87"/>
      <c r="ADM17" s="87"/>
      <c r="ADN17" s="87"/>
      <c r="ADO17" s="87"/>
      <c r="ADP17" s="87"/>
      <c r="ADQ17" s="87"/>
      <c r="ADR17" s="87"/>
      <c r="ADS17" s="87"/>
      <c r="ADT17" s="87"/>
      <c r="ADU17" s="87"/>
      <c r="ADV17" s="87"/>
      <c r="ADW17" s="87"/>
      <c r="ADX17" s="87"/>
      <c r="ADY17" s="87"/>
      <c r="ADZ17" s="87"/>
      <c r="AEA17" s="87"/>
      <c r="AEB17" s="87"/>
      <c r="AEC17" s="87"/>
      <c r="AED17" s="87"/>
      <c r="AEE17" s="87"/>
      <c r="AEF17" s="87"/>
      <c r="AEG17" s="87"/>
      <c r="AEH17" s="87"/>
      <c r="AEI17" s="87"/>
      <c r="AEJ17" s="87"/>
      <c r="AEK17" s="87"/>
      <c r="AEL17" s="87"/>
      <c r="AEM17" s="87"/>
      <c r="AEN17" s="87"/>
      <c r="AEO17" s="87"/>
      <c r="AEP17" s="87"/>
      <c r="AEQ17" s="87"/>
      <c r="AER17" s="87"/>
      <c r="AES17" s="87"/>
      <c r="AET17" s="87"/>
      <c r="AEU17" s="87"/>
      <c r="AEV17" s="87"/>
      <c r="AEW17" s="87"/>
      <c r="AEX17" s="87"/>
      <c r="AEY17" s="87"/>
      <c r="AEZ17" s="87"/>
      <c r="AFA17" s="87"/>
      <c r="AFB17" s="87"/>
      <c r="AFC17" s="87"/>
      <c r="AFD17" s="87"/>
      <c r="AFE17" s="87"/>
      <c r="AFF17" s="87"/>
      <c r="AFG17" s="87"/>
      <c r="AFH17" s="87"/>
      <c r="AFI17" s="87"/>
      <c r="AFJ17" s="87"/>
      <c r="AFK17" s="87"/>
      <c r="AFL17" s="87"/>
      <c r="AFM17" s="87"/>
      <c r="AFN17" s="87"/>
      <c r="AFO17" s="87"/>
      <c r="AFP17" s="87"/>
      <c r="AFQ17" s="87"/>
      <c r="AFR17" s="87"/>
      <c r="AFS17" s="87"/>
      <c r="AFT17" s="87"/>
      <c r="AFU17" s="87"/>
      <c r="AFV17" s="87"/>
      <c r="AFW17" s="87"/>
      <c r="AFX17" s="87"/>
      <c r="AFY17" s="87"/>
      <c r="AFZ17" s="87"/>
      <c r="AGA17" s="87"/>
      <c r="AGB17" s="87"/>
      <c r="AGC17" s="87"/>
      <c r="AGD17" s="87"/>
      <c r="AGE17" s="87"/>
      <c r="AGF17" s="87"/>
      <c r="AGG17" s="87"/>
      <c r="AGH17" s="87"/>
      <c r="AGI17" s="87"/>
      <c r="AGJ17" s="87"/>
      <c r="AGK17" s="87"/>
      <c r="AGL17" s="87"/>
      <c r="AGM17" s="87"/>
      <c r="AGN17" s="87"/>
      <c r="AGO17" s="87"/>
      <c r="AGP17" s="87"/>
      <c r="AGQ17" s="87"/>
      <c r="AGR17" s="87"/>
      <c r="AGS17" s="87"/>
      <c r="AGT17" s="87"/>
      <c r="AGU17" s="87"/>
      <c r="AGV17" s="87"/>
      <c r="AGW17" s="87"/>
      <c r="AGX17" s="87"/>
      <c r="AGY17" s="87"/>
      <c r="AGZ17" s="87"/>
      <c r="AHA17" s="87"/>
      <c r="AHB17" s="87"/>
      <c r="AHC17" s="87"/>
      <c r="AHD17" s="87"/>
      <c r="AHE17" s="87"/>
      <c r="AHF17" s="87"/>
      <c r="AHG17" s="87"/>
      <c r="AHH17" s="87"/>
      <c r="AHI17" s="87"/>
      <c r="AHJ17" s="87"/>
      <c r="AHK17" s="87"/>
      <c r="AHL17" s="87"/>
      <c r="AHM17" s="87"/>
      <c r="AHN17" s="87"/>
      <c r="AHO17" s="87"/>
      <c r="AHP17" s="87"/>
      <c r="AHQ17" s="87"/>
      <c r="AHR17" s="87"/>
      <c r="AHS17" s="87"/>
      <c r="AHT17" s="87"/>
      <c r="AHU17" s="87"/>
      <c r="AHV17" s="87"/>
      <c r="AHW17" s="87"/>
      <c r="AHX17" s="87"/>
      <c r="AHY17" s="87"/>
      <c r="AHZ17" s="87"/>
      <c r="AIA17" s="87"/>
      <c r="AIB17" s="87"/>
      <c r="AIC17" s="87"/>
      <c r="AID17" s="87"/>
      <c r="AIE17" s="87"/>
      <c r="AIF17" s="87"/>
      <c r="AIG17" s="87"/>
      <c r="AIH17" s="87"/>
      <c r="AII17" s="87"/>
      <c r="AIJ17" s="87"/>
      <c r="AIK17" s="87"/>
      <c r="AIL17" s="87"/>
      <c r="AIM17" s="87"/>
      <c r="AIN17" s="87"/>
      <c r="AIO17" s="87"/>
      <c r="AIP17" s="87"/>
      <c r="AIQ17" s="87"/>
      <c r="AIR17" s="87"/>
      <c r="AIS17" s="87"/>
      <c r="AIT17" s="87"/>
      <c r="AIU17" s="87"/>
      <c r="AIV17" s="87"/>
      <c r="AIW17" s="87"/>
      <c r="AIX17" s="87"/>
      <c r="AIY17" s="87"/>
      <c r="AIZ17" s="87"/>
      <c r="AJA17" s="87"/>
      <c r="AJB17" s="87"/>
      <c r="AJC17" s="87"/>
      <c r="AJD17" s="87"/>
      <c r="AJE17" s="87"/>
      <c r="AJF17" s="87"/>
      <c r="AJG17" s="87"/>
      <c r="AJH17" s="87"/>
      <c r="AJI17" s="87"/>
      <c r="AJJ17" s="87"/>
      <c r="AJK17" s="87"/>
      <c r="AJL17" s="87"/>
      <c r="AJM17" s="87"/>
      <c r="AJN17" s="87"/>
      <c r="AJO17" s="87"/>
      <c r="AJP17" s="87"/>
      <c r="AJQ17" s="87"/>
      <c r="AJR17" s="87"/>
      <c r="AJS17" s="87"/>
      <c r="AJT17" s="87"/>
      <c r="AJU17" s="87"/>
      <c r="AJV17" s="87"/>
      <c r="AJW17" s="87"/>
      <c r="AJX17" s="87"/>
      <c r="AJY17" s="87"/>
      <c r="AJZ17" s="87"/>
      <c r="AKA17" s="87"/>
      <c r="AKB17" s="87"/>
      <c r="AKC17" s="87"/>
      <c r="AKD17" s="87"/>
      <c r="AKE17" s="87"/>
      <c r="AKF17" s="87"/>
      <c r="AKG17" s="87"/>
      <c r="AKH17" s="87"/>
      <c r="AKI17" s="87"/>
      <c r="AKJ17" s="87"/>
      <c r="AKK17" s="87"/>
      <c r="AKL17" s="87"/>
      <c r="AKM17" s="87"/>
      <c r="AKN17" s="87"/>
      <c r="AKO17" s="87"/>
      <c r="AKP17" s="87"/>
      <c r="AKQ17" s="87"/>
      <c r="AKR17" s="87"/>
      <c r="AKS17" s="87"/>
      <c r="AKT17" s="87"/>
      <c r="AKU17" s="87"/>
      <c r="AKV17" s="87"/>
      <c r="AKW17" s="87"/>
      <c r="AKX17" s="87"/>
      <c r="AKY17" s="87"/>
      <c r="AKZ17" s="87"/>
      <c r="ALA17" s="87"/>
      <c r="ALB17" s="87"/>
      <c r="ALC17" s="87"/>
      <c r="ALD17" s="87"/>
      <c r="ALE17" s="87"/>
      <c r="ALF17" s="87"/>
      <c r="ALG17" s="87"/>
      <c r="ALH17" s="87"/>
      <c r="ALI17" s="87"/>
      <c r="ALJ17" s="87"/>
      <c r="ALK17" s="87"/>
      <c r="ALL17" s="87"/>
      <c r="ALM17" s="87"/>
      <c r="ALN17" s="87"/>
      <c r="ALO17" s="87"/>
      <c r="ALP17" s="87"/>
      <c r="ALQ17" s="87"/>
      <c r="ALR17" s="87"/>
      <c r="ALS17" s="87"/>
      <c r="ALT17" s="87"/>
      <c r="ALU17" s="87"/>
      <c r="ALV17" s="87"/>
      <c r="ALW17" s="87"/>
      <c r="ALX17" s="87"/>
      <c r="ALY17" s="87"/>
      <c r="ALZ17" s="87"/>
      <c r="AMA17" s="87"/>
      <c r="AMB17" s="87"/>
      <c r="AMC17" s="87"/>
      <c r="AMD17" s="87"/>
      <c r="AME17" s="87"/>
      <c r="AMF17" s="87"/>
      <c r="AMG17" s="87"/>
      <c r="AMH17" s="87"/>
      <c r="AMI17" s="87"/>
      <c r="AMJ17" s="87"/>
      <c r="AMK17" s="87"/>
      <c r="AML17" s="87"/>
    </row>
    <row r="18" spans="1:1026" s="90" customFormat="1" ht="33" x14ac:dyDescent="0.25">
      <c r="A18" s="87"/>
      <c r="B18" s="96" t="s">
        <v>503</v>
      </c>
      <c r="C18" s="97">
        <v>10.79</v>
      </c>
      <c r="D18" s="96" t="s">
        <v>503</v>
      </c>
      <c r="E18" s="97">
        <v>10.79</v>
      </c>
      <c r="F18" s="94"/>
      <c r="G18" s="93"/>
      <c r="H18" s="96" t="s">
        <v>507</v>
      </c>
      <c r="I18" s="97">
        <v>12.26</v>
      </c>
      <c r="J18" s="88"/>
      <c r="K18" s="89"/>
      <c r="L18" s="94"/>
      <c r="M18" s="93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87"/>
      <c r="OA18" s="87"/>
      <c r="OB18" s="87"/>
      <c r="OC18" s="87"/>
      <c r="OD18" s="87"/>
      <c r="OE18" s="87"/>
      <c r="OF18" s="87"/>
      <c r="OG18" s="87"/>
      <c r="OH18" s="87"/>
      <c r="OI18" s="87"/>
      <c r="OJ18" s="87"/>
      <c r="OK18" s="87"/>
      <c r="OL18" s="87"/>
      <c r="OM18" s="87"/>
      <c r="ON18" s="87"/>
      <c r="OO18" s="87"/>
      <c r="OP18" s="87"/>
      <c r="OQ18" s="87"/>
      <c r="OR18" s="87"/>
      <c r="OS18" s="87"/>
      <c r="OT18" s="87"/>
      <c r="OU18" s="87"/>
      <c r="OV18" s="87"/>
      <c r="OW18" s="87"/>
      <c r="OX18" s="87"/>
      <c r="OY18" s="87"/>
      <c r="OZ18" s="87"/>
      <c r="PA18" s="87"/>
      <c r="PB18" s="87"/>
      <c r="PC18" s="87"/>
      <c r="PD18" s="87"/>
      <c r="PE18" s="87"/>
      <c r="PF18" s="87"/>
      <c r="PG18" s="87"/>
      <c r="PH18" s="87"/>
      <c r="PI18" s="87"/>
      <c r="PJ18" s="87"/>
      <c r="PK18" s="87"/>
      <c r="PL18" s="87"/>
      <c r="PM18" s="87"/>
      <c r="PN18" s="87"/>
      <c r="PO18" s="87"/>
      <c r="PP18" s="87"/>
      <c r="PQ18" s="87"/>
      <c r="PR18" s="87"/>
      <c r="PS18" s="87"/>
      <c r="PT18" s="87"/>
      <c r="PU18" s="87"/>
      <c r="PV18" s="87"/>
      <c r="PW18" s="87"/>
      <c r="PX18" s="87"/>
      <c r="PY18" s="87"/>
      <c r="PZ18" s="87"/>
      <c r="QA18" s="87"/>
      <c r="QB18" s="87"/>
      <c r="QC18" s="87"/>
      <c r="QD18" s="87"/>
      <c r="QE18" s="87"/>
      <c r="QF18" s="87"/>
      <c r="QG18" s="87"/>
      <c r="QH18" s="87"/>
      <c r="QI18" s="87"/>
      <c r="QJ18" s="87"/>
      <c r="QK18" s="87"/>
      <c r="QL18" s="87"/>
      <c r="QM18" s="87"/>
      <c r="QN18" s="87"/>
      <c r="QO18" s="87"/>
      <c r="QP18" s="87"/>
      <c r="QQ18" s="87"/>
      <c r="QR18" s="87"/>
      <c r="QS18" s="87"/>
      <c r="QT18" s="87"/>
      <c r="QU18" s="87"/>
      <c r="QV18" s="87"/>
      <c r="QW18" s="87"/>
      <c r="QX18" s="87"/>
      <c r="QY18" s="87"/>
      <c r="QZ18" s="87"/>
      <c r="RA18" s="87"/>
      <c r="RB18" s="87"/>
      <c r="RC18" s="87"/>
      <c r="RD18" s="87"/>
      <c r="RE18" s="87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87"/>
      <c r="RQ18" s="87"/>
      <c r="RR18" s="87"/>
      <c r="RS18" s="87"/>
      <c r="RT18" s="87"/>
      <c r="RU18" s="87"/>
      <c r="RV18" s="87"/>
      <c r="RW18" s="87"/>
      <c r="RX18" s="87"/>
      <c r="RY18" s="87"/>
      <c r="RZ18" s="87"/>
      <c r="SA18" s="87"/>
      <c r="SB18" s="87"/>
      <c r="SC18" s="87"/>
      <c r="SD18" s="87"/>
      <c r="SE18" s="87"/>
      <c r="SF18" s="87"/>
      <c r="SG18" s="87"/>
      <c r="SH18" s="87"/>
      <c r="SI18" s="87"/>
      <c r="SJ18" s="87"/>
      <c r="SK18" s="87"/>
      <c r="SL18" s="87"/>
      <c r="SM18" s="87"/>
      <c r="SN18" s="87"/>
      <c r="SO18" s="87"/>
      <c r="SP18" s="87"/>
      <c r="SQ18" s="87"/>
      <c r="SR18" s="87"/>
      <c r="SS18" s="87"/>
      <c r="ST18" s="87"/>
      <c r="SU18" s="87"/>
      <c r="SV18" s="87"/>
      <c r="SW18" s="87"/>
      <c r="SX18" s="87"/>
      <c r="SY18" s="87"/>
      <c r="SZ18" s="87"/>
      <c r="TA18" s="87"/>
      <c r="TB18" s="87"/>
      <c r="TC18" s="87"/>
      <c r="TD18" s="87"/>
      <c r="TE18" s="87"/>
      <c r="TF18" s="87"/>
      <c r="TG18" s="87"/>
      <c r="TH18" s="87"/>
      <c r="TI18" s="87"/>
      <c r="TJ18" s="87"/>
      <c r="TK18" s="87"/>
      <c r="TL18" s="87"/>
      <c r="TM18" s="87"/>
      <c r="TN18" s="87"/>
      <c r="TO18" s="87"/>
      <c r="TP18" s="87"/>
      <c r="TQ18" s="87"/>
      <c r="TR18" s="87"/>
      <c r="TS18" s="87"/>
      <c r="TT18" s="87"/>
      <c r="TU18" s="87"/>
      <c r="TV18" s="87"/>
      <c r="TW18" s="87"/>
      <c r="TX18" s="87"/>
      <c r="TY18" s="87"/>
      <c r="TZ18" s="87"/>
      <c r="UA18" s="87"/>
      <c r="UB18" s="87"/>
      <c r="UC18" s="87"/>
      <c r="UD18" s="87"/>
      <c r="UE18" s="87"/>
      <c r="UF18" s="87"/>
      <c r="UG18" s="87"/>
      <c r="UH18" s="87"/>
      <c r="UI18" s="87"/>
      <c r="UJ18" s="87"/>
      <c r="UK18" s="87"/>
      <c r="UL18" s="87"/>
      <c r="UM18" s="87"/>
      <c r="UN18" s="87"/>
      <c r="UO18" s="87"/>
      <c r="UP18" s="87"/>
      <c r="UQ18" s="87"/>
      <c r="UR18" s="87"/>
      <c r="US18" s="87"/>
      <c r="UT18" s="87"/>
      <c r="UU18" s="87"/>
      <c r="UV18" s="87"/>
      <c r="UW18" s="87"/>
      <c r="UX18" s="87"/>
      <c r="UY18" s="87"/>
      <c r="UZ18" s="87"/>
      <c r="VA18" s="87"/>
      <c r="VB18" s="87"/>
      <c r="VC18" s="87"/>
      <c r="VD18" s="87"/>
      <c r="VE18" s="87"/>
      <c r="VF18" s="87"/>
      <c r="VG18" s="87"/>
      <c r="VH18" s="87"/>
      <c r="VI18" s="87"/>
      <c r="VJ18" s="87"/>
      <c r="VK18" s="87"/>
      <c r="VL18" s="87"/>
      <c r="VM18" s="87"/>
      <c r="VN18" s="87"/>
      <c r="VO18" s="87"/>
      <c r="VP18" s="87"/>
      <c r="VQ18" s="87"/>
      <c r="VR18" s="87"/>
      <c r="VS18" s="87"/>
      <c r="VT18" s="87"/>
      <c r="VU18" s="87"/>
      <c r="VV18" s="87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87"/>
      <c r="WV18" s="87"/>
      <c r="WW18" s="87"/>
      <c r="WX18" s="87"/>
      <c r="WY18" s="87"/>
      <c r="WZ18" s="87"/>
      <c r="XA18" s="87"/>
      <c r="XB18" s="87"/>
      <c r="XC18" s="87"/>
      <c r="XD18" s="87"/>
      <c r="XE18" s="87"/>
      <c r="XF18" s="87"/>
      <c r="XG18" s="87"/>
      <c r="XH18" s="87"/>
      <c r="XI18" s="87"/>
      <c r="XJ18" s="87"/>
      <c r="XK18" s="87"/>
      <c r="XL18" s="87"/>
      <c r="XM18" s="87"/>
      <c r="XN18" s="87"/>
      <c r="XO18" s="87"/>
      <c r="XP18" s="87"/>
      <c r="XQ18" s="87"/>
      <c r="XR18" s="87"/>
      <c r="XS18" s="87"/>
      <c r="XT18" s="87"/>
      <c r="XU18" s="87"/>
      <c r="XV18" s="87"/>
      <c r="XW18" s="87"/>
      <c r="XX18" s="87"/>
      <c r="XY18" s="87"/>
      <c r="XZ18" s="87"/>
      <c r="YA18" s="87"/>
      <c r="YB18" s="87"/>
      <c r="YC18" s="87"/>
      <c r="YD18" s="87"/>
      <c r="YE18" s="87"/>
      <c r="YF18" s="87"/>
      <c r="YG18" s="87"/>
      <c r="YH18" s="87"/>
      <c r="YI18" s="87"/>
      <c r="YJ18" s="87"/>
      <c r="YK18" s="87"/>
      <c r="YL18" s="87"/>
      <c r="YM18" s="87"/>
      <c r="YN18" s="87"/>
      <c r="YO18" s="87"/>
      <c r="YP18" s="87"/>
      <c r="YQ18" s="87"/>
      <c r="YR18" s="87"/>
      <c r="YS18" s="87"/>
      <c r="YT18" s="87"/>
      <c r="YU18" s="87"/>
      <c r="YV18" s="87"/>
      <c r="YW18" s="87"/>
      <c r="YX18" s="87"/>
      <c r="YY18" s="87"/>
      <c r="YZ18" s="87"/>
      <c r="ZA18" s="87"/>
      <c r="ZB18" s="87"/>
      <c r="ZC18" s="87"/>
      <c r="ZD18" s="87"/>
      <c r="ZE18" s="87"/>
      <c r="ZF18" s="87"/>
      <c r="ZG18" s="87"/>
      <c r="ZH18" s="87"/>
      <c r="ZI18" s="87"/>
      <c r="ZJ18" s="87"/>
      <c r="ZK18" s="87"/>
      <c r="ZL18" s="87"/>
      <c r="ZM18" s="87"/>
      <c r="ZN18" s="87"/>
      <c r="ZO18" s="87"/>
      <c r="ZP18" s="87"/>
      <c r="ZQ18" s="87"/>
      <c r="ZR18" s="87"/>
      <c r="ZS18" s="87"/>
      <c r="ZT18" s="87"/>
      <c r="ZU18" s="87"/>
      <c r="ZV18" s="87"/>
      <c r="ZW18" s="87"/>
      <c r="ZX18" s="87"/>
      <c r="ZY18" s="87"/>
      <c r="ZZ18" s="87"/>
      <c r="AAA18" s="87"/>
      <c r="AAB18" s="87"/>
      <c r="AAC18" s="87"/>
      <c r="AAD18" s="87"/>
      <c r="AAE18" s="87"/>
      <c r="AAF18" s="87"/>
      <c r="AAG18" s="87"/>
      <c r="AAH18" s="87"/>
      <c r="AAI18" s="87"/>
      <c r="AAJ18" s="87"/>
      <c r="AAK18" s="87"/>
      <c r="AAL18" s="87"/>
      <c r="AAM18" s="87"/>
      <c r="AAN18" s="87"/>
      <c r="AAO18" s="87"/>
      <c r="AAP18" s="87"/>
      <c r="AAQ18" s="87"/>
      <c r="AAR18" s="87"/>
      <c r="AAS18" s="87"/>
      <c r="AAT18" s="87"/>
      <c r="AAU18" s="87"/>
      <c r="AAV18" s="87"/>
      <c r="AAW18" s="87"/>
      <c r="AAX18" s="87"/>
      <c r="AAY18" s="87"/>
      <c r="AAZ18" s="87"/>
      <c r="ABA18" s="87"/>
      <c r="ABB18" s="87"/>
      <c r="ABC18" s="87"/>
      <c r="ABD18" s="87"/>
      <c r="ABE18" s="87"/>
      <c r="ABF18" s="87"/>
      <c r="ABG18" s="87"/>
      <c r="ABH18" s="87"/>
      <c r="ABI18" s="87"/>
      <c r="ABJ18" s="87"/>
      <c r="ABK18" s="87"/>
      <c r="ABL18" s="87"/>
      <c r="ABM18" s="87"/>
      <c r="ABN18" s="87"/>
      <c r="ABO18" s="87"/>
      <c r="ABP18" s="87"/>
      <c r="ABQ18" s="87"/>
      <c r="ABR18" s="87"/>
      <c r="ABS18" s="87"/>
      <c r="ABT18" s="87"/>
      <c r="ABU18" s="87"/>
      <c r="ABV18" s="87"/>
      <c r="ABW18" s="87"/>
      <c r="ABX18" s="87"/>
      <c r="ABY18" s="87"/>
      <c r="ABZ18" s="87"/>
      <c r="ACA18" s="87"/>
      <c r="ACB18" s="87"/>
      <c r="ACC18" s="87"/>
      <c r="ACD18" s="87"/>
      <c r="ACE18" s="87"/>
      <c r="ACF18" s="87"/>
      <c r="ACG18" s="87"/>
      <c r="ACH18" s="87"/>
      <c r="ACI18" s="87"/>
      <c r="ACJ18" s="87"/>
      <c r="ACK18" s="87"/>
      <c r="ACL18" s="87"/>
      <c r="ACM18" s="87"/>
      <c r="ACN18" s="87"/>
      <c r="ACO18" s="87"/>
      <c r="ACP18" s="87"/>
      <c r="ACQ18" s="87"/>
      <c r="ACR18" s="87"/>
      <c r="ACS18" s="87"/>
      <c r="ACT18" s="87"/>
      <c r="ACU18" s="87"/>
      <c r="ACV18" s="87"/>
      <c r="ACW18" s="87"/>
      <c r="ACX18" s="87"/>
      <c r="ACY18" s="87"/>
      <c r="ACZ18" s="87"/>
      <c r="ADA18" s="87"/>
      <c r="ADB18" s="87"/>
      <c r="ADC18" s="87"/>
      <c r="ADD18" s="87"/>
      <c r="ADE18" s="87"/>
      <c r="ADF18" s="87"/>
      <c r="ADG18" s="87"/>
      <c r="ADH18" s="87"/>
      <c r="ADI18" s="87"/>
      <c r="ADJ18" s="87"/>
      <c r="ADK18" s="87"/>
      <c r="ADL18" s="87"/>
      <c r="ADM18" s="87"/>
      <c r="ADN18" s="87"/>
      <c r="ADO18" s="87"/>
      <c r="ADP18" s="87"/>
      <c r="ADQ18" s="87"/>
      <c r="ADR18" s="87"/>
      <c r="ADS18" s="87"/>
      <c r="ADT18" s="87"/>
      <c r="ADU18" s="87"/>
      <c r="ADV18" s="87"/>
      <c r="ADW18" s="87"/>
      <c r="ADX18" s="87"/>
      <c r="ADY18" s="87"/>
      <c r="ADZ18" s="87"/>
      <c r="AEA18" s="87"/>
      <c r="AEB18" s="87"/>
      <c r="AEC18" s="87"/>
      <c r="AED18" s="87"/>
      <c r="AEE18" s="87"/>
      <c r="AEF18" s="87"/>
      <c r="AEG18" s="87"/>
      <c r="AEH18" s="87"/>
      <c r="AEI18" s="87"/>
      <c r="AEJ18" s="87"/>
      <c r="AEK18" s="87"/>
      <c r="AEL18" s="87"/>
      <c r="AEM18" s="87"/>
      <c r="AEN18" s="87"/>
      <c r="AEO18" s="87"/>
      <c r="AEP18" s="87"/>
      <c r="AEQ18" s="87"/>
      <c r="AER18" s="87"/>
      <c r="AES18" s="87"/>
      <c r="AET18" s="87"/>
      <c r="AEU18" s="87"/>
      <c r="AEV18" s="87"/>
      <c r="AEW18" s="87"/>
      <c r="AEX18" s="87"/>
      <c r="AEY18" s="87"/>
      <c r="AEZ18" s="87"/>
      <c r="AFA18" s="87"/>
      <c r="AFB18" s="87"/>
      <c r="AFC18" s="87"/>
      <c r="AFD18" s="87"/>
      <c r="AFE18" s="87"/>
      <c r="AFF18" s="87"/>
      <c r="AFG18" s="87"/>
      <c r="AFH18" s="87"/>
      <c r="AFI18" s="87"/>
      <c r="AFJ18" s="87"/>
      <c r="AFK18" s="87"/>
      <c r="AFL18" s="87"/>
      <c r="AFM18" s="87"/>
      <c r="AFN18" s="87"/>
      <c r="AFO18" s="87"/>
      <c r="AFP18" s="87"/>
      <c r="AFQ18" s="87"/>
      <c r="AFR18" s="87"/>
      <c r="AFS18" s="87"/>
      <c r="AFT18" s="87"/>
      <c r="AFU18" s="87"/>
      <c r="AFV18" s="87"/>
      <c r="AFW18" s="87"/>
      <c r="AFX18" s="87"/>
      <c r="AFY18" s="87"/>
      <c r="AFZ18" s="87"/>
      <c r="AGA18" s="87"/>
      <c r="AGB18" s="87"/>
      <c r="AGC18" s="87"/>
      <c r="AGD18" s="87"/>
      <c r="AGE18" s="87"/>
      <c r="AGF18" s="87"/>
      <c r="AGG18" s="87"/>
      <c r="AGH18" s="87"/>
      <c r="AGI18" s="87"/>
      <c r="AGJ18" s="87"/>
      <c r="AGK18" s="87"/>
      <c r="AGL18" s="87"/>
      <c r="AGM18" s="87"/>
      <c r="AGN18" s="87"/>
      <c r="AGO18" s="87"/>
      <c r="AGP18" s="87"/>
      <c r="AGQ18" s="87"/>
      <c r="AGR18" s="87"/>
      <c r="AGS18" s="87"/>
      <c r="AGT18" s="87"/>
      <c r="AGU18" s="87"/>
      <c r="AGV18" s="87"/>
      <c r="AGW18" s="87"/>
      <c r="AGX18" s="87"/>
      <c r="AGY18" s="87"/>
      <c r="AGZ18" s="87"/>
      <c r="AHA18" s="87"/>
      <c r="AHB18" s="87"/>
      <c r="AHC18" s="87"/>
      <c r="AHD18" s="87"/>
      <c r="AHE18" s="87"/>
      <c r="AHF18" s="87"/>
      <c r="AHG18" s="87"/>
      <c r="AHH18" s="87"/>
      <c r="AHI18" s="87"/>
      <c r="AHJ18" s="87"/>
      <c r="AHK18" s="87"/>
      <c r="AHL18" s="87"/>
      <c r="AHM18" s="87"/>
      <c r="AHN18" s="87"/>
      <c r="AHO18" s="87"/>
      <c r="AHP18" s="87"/>
      <c r="AHQ18" s="87"/>
      <c r="AHR18" s="87"/>
      <c r="AHS18" s="87"/>
      <c r="AHT18" s="87"/>
      <c r="AHU18" s="87"/>
      <c r="AHV18" s="87"/>
      <c r="AHW18" s="87"/>
      <c r="AHX18" s="87"/>
      <c r="AHY18" s="87"/>
      <c r="AHZ18" s="87"/>
      <c r="AIA18" s="87"/>
      <c r="AIB18" s="87"/>
      <c r="AIC18" s="87"/>
      <c r="AID18" s="87"/>
      <c r="AIE18" s="87"/>
      <c r="AIF18" s="87"/>
      <c r="AIG18" s="87"/>
      <c r="AIH18" s="87"/>
      <c r="AII18" s="87"/>
      <c r="AIJ18" s="87"/>
      <c r="AIK18" s="87"/>
      <c r="AIL18" s="87"/>
      <c r="AIM18" s="87"/>
      <c r="AIN18" s="87"/>
      <c r="AIO18" s="87"/>
      <c r="AIP18" s="87"/>
      <c r="AIQ18" s="87"/>
      <c r="AIR18" s="87"/>
      <c r="AIS18" s="87"/>
      <c r="AIT18" s="87"/>
      <c r="AIU18" s="87"/>
      <c r="AIV18" s="87"/>
      <c r="AIW18" s="87"/>
      <c r="AIX18" s="87"/>
      <c r="AIY18" s="87"/>
      <c r="AIZ18" s="87"/>
      <c r="AJA18" s="87"/>
      <c r="AJB18" s="87"/>
      <c r="AJC18" s="87"/>
      <c r="AJD18" s="87"/>
      <c r="AJE18" s="87"/>
      <c r="AJF18" s="87"/>
      <c r="AJG18" s="87"/>
      <c r="AJH18" s="87"/>
      <c r="AJI18" s="87"/>
      <c r="AJJ18" s="87"/>
      <c r="AJK18" s="87"/>
      <c r="AJL18" s="87"/>
      <c r="AJM18" s="87"/>
      <c r="AJN18" s="87"/>
      <c r="AJO18" s="87"/>
      <c r="AJP18" s="87"/>
      <c r="AJQ18" s="87"/>
      <c r="AJR18" s="87"/>
      <c r="AJS18" s="87"/>
      <c r="AJT18" s="87"/>
      <c r="AJU18" s="87"/>
      <c r="AJV18" s="87"/>
      <c r="AJW18" s="87"/>
      <c r="AJX18" s="87"/>
      <c r="AJY18" s="87"/>
      <c r="AJZ18" s="87"/>
      <c r="AKA18" s="87"/>
      <c r="AKB18" s="87"/>
      <c r="AKC18" s="87"/>
      <c r="AKD18" s="87"/>
      <c r="AKE18" s="87"/>
      <c r="AKF18" s="87"/>
      <c r="AKG18" s="87"/>
      <c r="AKH18" s="87"/>
      <c r="AKI18" s="87"/>
      <c r="AKJ18" s="87"/>
      <c r="AKK18" s="87"/>
      <c r="AKL18" s="87"/>
      <c r="AKM18" s="87"/>
      <c r="AKN18" s="87"/>
      <c r="AKO18" s="87"/>
      <c r="AKP18" s="87"/>
      <c r="AKQ18" s="87"/>
      <c r="AKR18" s="87"/>
      <c r="AKS18" s="87"/>
      <c r="AKT18" s="87"/>
      <c r="AKU18" s="87"/>
      <c r="AKV18" s="87"/>
      <c r="AKW18" s="87"/>
      <c r="AKX18" s="87"/>
      <c r="AKY18" s="87"/>
      <c r="AKZ18" s="87"/>
      <c r="ALA18" s="87"/>
      <c r="ALB18" s="87"/>
      <c r="ALC18" s="87"/>
      <c r="ALD18" s="87"/>
      <c r="ALE18" s="87"/>
      <c r="ALF18" s="87"/>
      <c r="ALG18" s="87"/>
      <c r="ALH18" s="87"/>
      <c r="ALI18" s="87"/>
      <c r="ALJ18" s="87"/>
      <c r="ALK18" s="87"/>
      <c r="ALL18" s="87"/>
      <c r="ALM18" s="87"/>
      <c r="ALN18" s="87"/>
      <c r="ALO18" s="87"/>
      <c r="ALP18" s="87"/>
      <c r="ALQ18" s="87"/>
      <c r="ALR18" s="87"/>
      <c r="ALS18" s="87"/>
      <c r="ALT18" s="87"/>
      <c r="ALU18" s="87"/>
      <c r="ALV18" s="87"/>
      <c r="ALW18" s="87"/>
      <c r="ALX18" s="87"/>
      <c r="ALY18" s="87"/>
      <c r="ALZ18" s="87"/>
      <c r="AMA18" s="87"/>
      <c r="AMB18" s="87"/>
      <c r="AMC18" s="87"/>
      <c r="AMD18" s="87"/>
      <c r="AME18" s="87"/>
      <c r="AMF18" s="87"/>
      <c r="AMG18" s="87"/>
      <c r="AMH18" s="87"/>
      <c r="AMI18" s="87"/>
      <c r="AMJ18" s="87"/>
      <c r="AMK18" s="87"/>
      <c r="AML18" s="87"/>
    </row>
    <row r="19" spans="1:1026" s="90" customFormat="1" x14ac:dyDescent="0.25">
      <c r="A19" s="87"/>
      <c r="B19" s="94"/>
      <c r="C19" s="93"/>
      <c r="D19" s="94"/>
      <c r="E19" s="93"/>
      <c r="F19" s="94"/>
      <c r="G19" s="93"/>
      <c r="H19" s="91"/>
      <c r="I19" s="92"/>
      <c r="J19" s="94"/>
      <c r="K19" s="93"/>
      <c r="L19" s="94"/>
      <c r="M19" s="93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</row>
    <row r="20" spans="1:1026" s="86" customFormat="1" ht="49.5" x14ac:dyDescent="0.25">
      <c r="A20" s="83"/>
      <c r="B20" s="84" t="s">
        <v>442</v>
      </c>
      <c r="C20" s="85">
        <f>SUM(C21:C23)</f>
        <v>53.769999999999996</v>
      </c>
      <c r="D20" s="84" t="s">
        <v>443</v>
      </c>
      <c r="E20" s="85">
        <f>SUM(E21:E23)</f>
        <v>32.29</v>
      </c>
      <c r="F20" s="84" t="s">
        <v>444</v>
      </c>
      <c r="G20" s="85">
        <f>SUM(G21:G23)</f>
        <v>68.56</v>
      </c>
      <c r="H20" s="84" t="s">
        <v>445</v>
      </c>
      <c r="I20" s="85">
        <f>SUM(I21:I23)</f>
        <v>48.629999999999995</v>
      </c>
      <c r="J20" s="84" t="s">
        <v>446</v>
      </c>
      <c r="K20" s="85">
        <f>SUM(K21:K23)</f>
        <v>61.22</v>
      </c>
      <c r="L20" s="84" t="s">
        <v>447</v>
      </c>
      <c r="M20" s="85">
        <f>SUM(M21:M23)</f>
        <v>32.29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  <c r="AEB20" s="83"/>
      <c r="AEC20" s="83"/>
      <c r="AED20" s="83"/>
      <c r="AEE20" s="83"/>
      <c r="AEF20" s="83"/>
      <c r="AEG20" s="83"/>
      <c r="AEH20" s="83"/>
      <c r="AEI20" s="83"/>
      <c r="AEJ20" s="83"/>
      <c r="AEK20" s="83"/>
      <c r="AEL20" s="83"/>
      <c r="AEM20" s="83"/>
      <c r="AEN20" s="83"/>
      <c r="AEO20" s="83"/>
      <c r="AEP20" s="83"/>
      <c r="AEQ20" s="83"/>
      <c r="AER20" s="83"/>
      <c r="AES20" s="83"/>
      <c r="AET20" s="83"/>
      <c r="AEU20" s="83"/>
      <c r="AEV20" s="83"/>
      <c r="AEW20" s="83"/>
      <c r="AEX20" s="83"/>
      <c r="AEY20" s="83"/>
      <c r="AEZ20" s="83"/>
      <c r="AFA20" s="83"/>
      <c r="AFB20" s="83"/>
      <c r="AFC20" s="83"/>
      <c r="AFD20" s="83"/>
      <c r="AFE20" s="83"/>
      <c r="AFF20" s="83"/>
      <c r="AFG20" s="83"/>
      <c r="AFH20" s="83"/>
      <c r="AFI20" s="83"/>
      <c r="AFJ20" s="83"/>
      <c r="AFK20" s="83"/>
      <c r="AFL20" s="83"/>
      <c r="AFM20" s="83"/>
      <c r="AFN20" s="83"/>
      <c r="AFO20" s="83"/>
      <c r="AFP20" s="83"/>
      <c r="AFQ20" s="83"/>
      <c r="AFR20" s="83"/>
      <c r="AFS20" s="83"/>
      <c r="AFT20" s="83"/>
      <c r="AFU20" s="83"/>
      <c r="AFV20" s="83"/>
      <c r="AFW20" s="83"/>
      <c r="AFX20" s="83"/>
      <c r="AFY20" s="83"/>
      <c r="AFZ20" s="83"/>
      <c r="AGA20" s="83"/>
      <c r="AGB20" s="83"/>
      <c r="AGC20" s="83"/>
      <c r="AGD20" s="83"/>
      <c r="AGE20" s="83"/>
      <c r="AGF20" s="83"/>
      <c r="AGG20" s="83"/>
      <c r="AGH20" s="83"/>
      <c r="AGI20" s="83"/>
      <c r="AGJ20" s="83"/>
      <c r="AGK20" s="83"/>
      <c r="AGL20" s="83"/>
      <c r="AGM20" s="83"/>
      <c r="AGN20" s="83"/>
      <c r="AGO20" s="83"/>
      <c r="AGP20" s="83"/>
      <c r="AGQ20" s="83"/>
      <c r="AGR20" s="83"/>
      <c r="AGS20" s="83"/>
      <c r="AGT20" s="83"/>
      <c r="AGU20" s="83"/>
      <c r="AGV20" s="83"/>
      <c r="AGW20" s="83"/>
      <c r="AGX20" s="83"/>
      <c r="AGY20" s="83"/>
      <c r="AGZ20" s="83"/>
      <c r="AHA20" s="83"/>
      <c r="AHB20" s="83"/>
      <c r="AHC20" s="83"/>
      <c r="AHD20" s="83"/>
      <c r="AHE20" s="83"/>
      <c r="AHF20" s="83"/>
      <c r="AHG20" s="83"/>
      <c r="AHH20" s="83"/>
      <c r="AHI20" s="83"/>
      <c r="AHJ20" s="83"/>
      <c r="AHK20" s="83"/>
      <c r="AHL20" s="83"/>
      <c r="AHM20" s="83"/>
      <c r="AHN20" s="83"/>
      <c r="AHO20" s="83"/>
      <c r="AHP20" s="83"/>
      <c r="AHQ20" s="83"/>
      <c r="AHR20" s="83"/>
      <c r="AHS20" s="83"/>
      <c r="AHT20" s="83"/>
      <c r="AHU20" s="83"/>
      <c r="AHV20" s="83"/>
      <c r="AHW20" s="83"/>
      <c r="AHX20" s="83"/>
      <c r="AHY20" s="83"/>
      <c r="AHZ20" s="83"/>
      <c r="AIA20" s="83"/>
      <c r="AIB20" s="83"/>
      <c r="AIC20" s="83"/>
      <c r="AID20" s="83"/>
      <c r="AIE20" s="83"/>
      <c r="AIF20" s="83"/>
      <c r="AIG20" s="83"/>
      <c r="AIH20" s="83"/>
      <c r="AII20" s="83"/>
      <c r="AIJ20" s="83"/>
      <c r="AIK20" s="83"/>
      <c r="AIL20" s="83"/>
      <c r="AIM20" s="83"/>
      <c r="AIN20" s="83"/>
      <c r="AIO20" s="83"/>
      <c r="AIP20" s="83"/>
      <c r="AIQ20" s="83"/>
      <c r="AIR20" s="83"/>
      <c r="AIS20" s="83"/>
      <c r="AIT20" s="83"/>
      <c r="AIU20" s="83"/>
      <c r="AIV20" s="83"/>
      <c r="AIW20" s="83"/>
      <c r="AIX20" s="83"/>
      <c r="AIY20" s="83"/>
      <c r="AIZ20" s="83"/>
      <c r="AJA20" s="83"/>
      <c r="AJB20" s="83"/>
      <c r="AJC20" s="83"/>
      <c r="AJD20" s="83"/>
      <c r="AJE20" s="83"/>
      <c r="AJF20" s="83"/>
      <c r="AJG20" s="83"/>
      <c r="AJH20" s="83"/>
      <c r="AJI20" s="83"/>
      <c r="AJJ20" s="83"/>
      <c r="AJK20" s="83"/>
      <c r="AJL20" s="83"/>
      <c r="AJM20" s="83"/>
      <c r="AJN20" s="83"/>
      <c r="AJO20" s="83"/>
      <c r="AJP20" s="83"/>
      <c r="AJQ20" s="83"/>
      <c r="AJR20" s="83"/>
      <c r="AJS20" s="83"/>
      <c r="AJT20" s="83"/>
      <c r="AJU20" s="83"/>
      <c r="AJV20" s="83"/>
      <c r="AJW20" s="83"/>
      <c r="AJX20" s="83"/>
      <c r="AJY20" s="83"/>
      <c r="AJZ20" s="83"/>
      <c r="AKA20" s="83"/>
      <c r="AKB20" s="83"/>
      <c r="AKC20" s="83"/>
      <c r="AKD20" s="83"/>
      <c r="AKE20" s="83"/>
      <c r="AKF20" s="83"/>
      <c r="AKG20" s="83"/>
      <c r="AKH20" s="83"/>
      <c r="AKI20" s="83"/>
      <c r="AKJ20" s="83"/>
      <c r="AKK20" s="83"/>
      <c r="AKL20" s="83"/>
      <c r="AKM20" s="83"/>
      <c r="AKN20" s="83"/>
      <c r="AKO20" s="83"/>
      <c r="AKP20" s="83"/>
      <c r="AKQ20" s="83"/>
      <c r="AKR20" s="83"/>
      <c r="AKS20" s="83"/>
      <c r="AKT20" s="83"/>
      <c r="AKU20" s="83"/>
      <c r="AKV20" s="83"/>
      <c r="AKW20" s="83"/>
      <c r="AKX20" s="83"/>
      <c r="AKY20" s="83"/>
      <c r="AKZ20" s="83"/>
      <c r="ALA20" s="83"/>
      <c r="ALB20" s="83"/>
      <c r="ALC20" s="83"/>
      <c r="ALD20" s="83"/>
      <c r="ALE20" s="83"/>
      <c r="ALF20" s="83"/>
      <c r="ALG20" s="83"/>
      <c r="ALH20" s="83"/>
      <c r="ALI20" s="83"/>
      <c r="ALJ20" s="83"/>
      <c r="ALK20" s="83"/>
      <c r="ALL20" s="83"/>
      <c r="ALM20" s="83"/>
      <c r="ALN20" s="83"/>
      <c r="ALO20" s="83"/>
      <c r="ALP20" s="83"/>
      <c r="ALQ20" s="83"/>
      <c r="ALR20" s="83"/>
      <c r="ALS20" s="83"/>
      <c r="ALT20" s="83"/>
      <c r="ALU20" s="83"/>
      <c r="ALV20" s="83"/>
      <c r="ALW20" s="83"/>
      <c r="ALX20" s="83"/>
      <c r="ALY20" s="83"/>
      <c r="ALZ20" s="83"/>
      <c r="AMA20" s="83"/>
      <c r="AMB20" s="83"/>
      <c r="AMC20" s="83"/>
      <c r="AMD20" s="83"/>
      <c r="AME20" s="83"/>
      <c r="AMF20" s="83"/>
      <c r="AMG20" s="83"/>
      <c r="AMH20" s="83"/>
      <c r="AMI20" s="83"/>
      <c r="AMJ20" s="83"/>
      <c r="AMK20" s="83"/>
      <c r="AML20" s="83"/>
    </row>
    <row r="21" spans="1:1026" s="90" customFormat="1" x14ac:dyDescent="0.25">
      <c r="A21" s="87"/>
      <c r="B21" s="96" t="s">
        <v>642</v>
      </c>
      <c r="C21" s="97">
        <v>23.39</v>
      </c>
      <c r="D21" s="96" t="s">
        <v>231</v>
      </c>
      <c r="E21" s="97">
        <v>1.91</v>
      </c>
      <c r="F21" s="96" t="s">
        <v>519</v>
      </c>
      <c r="G21" s="97">
        <v>23.39</v>
      </c>
      <c r="H21" s="96" t="s">
        <v>231</v>
      </c>
      <c r="I21" s="97">
        <v>1.91</v>
      </c>
      <c r="J21" s="96" t="s">
        <v>530</v>
      </c>
      <c r="K21" s="97">
        <v>30.35</v>
      </c>
      <c r="L21" s="96" t="s">
        <v>231</v>
      </c>
      <c r="M21" s="97">
        <v>1.91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</row>
    <row r="22" spans="1:1026" s="90" customFormat="1" x14ac:dyDescent="0.25">
      <c r="A22" s="87"/>
      <c r="B22" s="96" t="s">
        <v>448</v>
      </c>
      <c r="C22" s="97">
        <v>22.9</v>
      </c>
      <c r="D22" s="96" t="s">
        <v>448</v>
      </c>
      <c r="E22" s="97">
        <v>22.9</v>
      </c>
      <c r="F22" s="96" t="s">
        <v>520</v>
      </c>
      <c r="G22" s="97">
        <v>37.69</v>
      </c>
      <c r="H22" s="96" t="s">
        <v>524</v>
      </c>
      <c r="I22" s="97">
        <v>39.24</v>
      </c>
      <c r="J22" s="96" t="s">
        <v>642</v>
      </c>
      <c r="K22" s="97">
        <v>23.39</v>
      </c>
      <c r="L22" s="96" t="s">
        <v>448</v>
      </c>
      <c r="M22" s="97">
        <v>22.9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</row>
    <row r="23" spans="1:1026" s="90" customFormat="1" ht="33" x14ac:dyDescent="0.25">
      <c r="A23" s="87"/>
      <c r="B23" s="96" t="s">
        <v>504</v>
      </c>
      <c r="C23" s="97">
        <v>7.48</v>
      </c>
      <c r="D23" s="96" t="s">
        <v>514</v>
      </c>
      <c r="E23" s="97">
        <v>7.48</v>
      </c>
      <c r="F23" s="96" t="s">
        <v>430</v>
      </c>
      <c r="G23" s="97">
        <v>7.48</v>
      </c>
      <c r="H23" s="96" t="s">
        <v>504</v>
      </c>
      <c r="I23" s="97">
        <v>7.48</v>
      </c>
      <c r="J23" s="96" t="s">
        <v>514</v>
      </c>
      <c r="K23" s="97">
        <v>7.48</v>
      </c>
      <c r="L23" s="96" t="s">
        <v>430</v>
      </c>
      <c r="M23" s="97">
        <v>7.48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</row>
    <row r="24" spans="1:1026" s="90" customFormat="1" x14ac:dyDescent="0.25">
      <c r="A24" s="87"/>
      <c r="B24" s="418" t="s">
        <v>458</v>
      </c>
      <c r="C24" s="418"/>
      <c r="D24" s="418"/>
      <c r="E24" s="418"/>
      <c r="F24" s="418"/>
      <c r="G24" s="418"/>
      <c r="H24" s="418"/>
      <c r="I24" s="418"/>
      <c r="J24" s="418"/>
      <c r="K24" s="418"/>
      <c r="L24" s="418"/>
      <c r="M24" s="418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  <c r="AIN24" s="87"/>
      <c r="AIO24" s="87"/>
      <c r="AIP24" s="87"/>
      <c r="AIQ24" s="87"/>
      <c r="AIR24" s="87"/>
      <c r="AIS24" s="87"/>
      <c r="AIT24" s="87"/>
      <c r="AIU24" s="87"/>
      <c r="AIV24" s="87"/>
      <c r="AIW24" s="87"/>
      <c r="AIX24" s="87"/>
      <c r="AIY24" s="87"/>
      <c r="AIZ24" s="87"/>
      <c r="AJA24" s="87"/>
      <c r="AJB24" s="87"/>
      <c r="AJC24" s="87"/>
      <c r="AJD24" s="87"/>
      <c r="AJE24" s="87"/>
      <c r="AJF24" s="87"/>
      <c r="AJG24" s="87"/>
      <c r="AJH24" s="87"/>
      <c r="AJI24" s="87"/>
      <c r="AJJ24" s="87"/>
      <c r="AJK24" s="87"/>
      <c r="AJL24" s="87"/>
      <c r="AJM24" s="87"/>
      <c r="AJN24" s="87"/>
      <c r="AJO24" s="87"/>
      <c r="AJP24" s="87"/>
      <c r="AJQ24" s="87"/>
      <c r="AJR24" s="87"/>
      <c r="AJS24" s="87"/>
      <c r="AJT24" s="87"/>
      <c r="AJU24" s="87"/>
      <c r="AJV24" s="87"/>
      <c r="AJW24" s="87"/>
      <c r="AJX24" s="87"/>
      <c r="AJY24" s="87"/>
      <c r="AJZ24" s="87"/>
      <c r="AKA24" s="87"/>
      <c r="AKB24" s="87"/>
      <c r="AKC24" s="87"/>
      <c r="AKD24" s="87"/>
      <c r="AKE24" s="87"/>
      <c r="AKF24" s="87"/>
      <c r="AKG24" s="87"/>
      <c r="AKH24" s="87"/>
      <c r="AKI24" s="87"/>
      <c r="AKJ24" s="87"/>
      <c r="AKK24" s="87"/>
      <c r="AKL24" s="87"/>
      <c r="AKM24" s="87"/>
      <c r="AKN24" s="87"/>
      <c r="AKO24" s="87"/>
      <c r="AKP24" s="87"/>
      <c r="AKQ24" s="87"/>
      <c r="AKR24" s="87"/>
      <c r="AKS24" s="87"/>
      <c r="AKT24" s="87"/>
      <c r="AKU24" s="87"/>
      <c r="AKV24" s="87"/>
      <c r="AKW24" s="87"/>
      <c r="AKX24" s="87"/>
      <c r="AKY24" s="87"/>
      <c r="AKZ24" s="87"/>
      <c r="ALA24" s="87"/>
      <c r="ALB24" s="87"/>
      <c r="ALC24" s="87"/>
      <c r="ALD24" s="87"/>
      <c r="ALE24" s="87"/>
      <c r="ALF24" s="87"/>
      <c r="ALG24" s="87"/>
      <c r="ALH24" s="87"/>
      <c r="ALI24" s="87"/>
      <c r="ALJ24" s="87"/>
      <c r="ALK24" s="87"/>
      <c r="ALL24" s="87"/>
      <c r="ALM24" s="87"/>
      <c r="ALN24" s="87"/>
      <c r="ALO24" s="87"/>
      <c r="ALP24" s="87"/>
      <c r="ALQ24" s="87"/>
      <c r="ALR24" s="87"/>
      <c r="ALS24" s="87"/>
      <c r="ALT24" s="87"/>
      <c r="ALU24" s="87"/>
      <c r="ALV24" s="87"/>
      <c r="ALW24" s="87"/>
      <c r="ALX24" s="87"/>
      <c r="ALY24" s="87"/>
      <c r="ALZ24" s="87"/>
      <c r="AMA24" s="87"/>
      <c r="AMB24" s="87"/>
      <c r="AMC24" s="87"/>
      <c r="AMD24" s="87"/>
      <c r="AME24" s="87"/>
      <c r="AMF24" s="87"/>
      <c r="AMG24" s="87"/>
      <c r="AMH24" s="87"/>
      <c r="AMI24" s="87"/>
      <c r="AMJ24" s="87"/>
      <c r="AMK24" s="87"/>
      <c r="AML24" s="87"/>
    </row>
    <row r="25" spans="1:1026" s="86" customFormat="1" x14ac:dyDescent="0.25">
      <c r="A25" s="83"/>
      <c r="B25" s="84" t="s">
        <v>459</v>
      </c>
      <c r="C25" s="85">
        <f>SUM(C26:C31)</f>
        <v>104.57</v>
      </c>
      <c r="D25" s="84" t="s">
        <v>460</v>
      </c>
      <c r="E25" s="85">
        <f>SUM(E26:E31)</f>
        <v>62.14</v>
      </c>
      <c r="F25" s="84" t="s">
        <v>461</v>
      </c>
      <c r="G25" s="85">
        <f>SUM(G26:G31)</f>
        <v>104.50999999999999</v>
      </c>
      <c r="H25" s="84" t="s">
        <v>462</v>
      </c>
      <c r="I25" s="85">
        <f>SUM(I26:I31)</f>
        <v>54.37</v>
      </c>
      <c r="J25" s="84" t="s">
        <v>463</v>
      </c>
      <c r="K25" s="85">
        <f>SUM(K26:K31)</f>
        <v>98.320000000000007</v>
      </c>
      <c r="L25" s="84" t="s">
        <v>464</v>
      </c>
      <c r="M25" s="85">
        <f>SUM(M26:M31)</f>
        <v>92.199999999999989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  <c r="ACN25" s="83"/>
      <c r="ACO25" s="83"/>
      <c r="ACP25" s="83"/>
      <c r="ACQ25" s="83"/>
      <c r="ACR25" s="83"/>
      <c r="ACS25" s="83"/>
      <c r="ACT25" s="83"/>
      <c r="ACU25" s="83"/>
      <c r="ACV25" s="83"/>
      <c r="ACW25" s="83"/>
      <c r="ACX25" s="83"/>
      <c r="ACY25" s="83"/>
      <c r="ACZ25" s="83"/>
      <c r="ADA25" s="83"/>
      <c r="ADB25" s="83"/>
      <c r="ADC25" s="83"/>
      <c r="ADD25" s="83"/>
      <c r="ADE25" s="83"/>
      <c r="ADF25" s="83"/>
      <c r="ADG25" s="83"/>
      <c r="ADH25" s="83"/>
      <c r="ADI25" s="83"/>
      <c r="ADJ25" s="83"/>
      <c r="ADK25" s="83"/>
      <c r="ADL25" s="83"/>
      <c r="ADM25" s="83"/>
      <c r="ADN25" s="83"/>
      <c r="ADO25" s="83"/>
      <c r="ADP25" s="83"/>
      <c r="ADQ25" s="83"/>
      <c r="ADR25" s="83"/>
      <c r="ADS25" s="83"/>
      <c r="ADT25" s="83"/>
      <c r="ADU25" s="83"/>
      <c r="ADV25" s="83"/>
      <c r="ADW25" s="83"/>
      <c r="ADX25" s="83"/>
      <c r="ADY25" s="83"/>
      <c r="ADZ25" s="83"/>
      <c r="AEA25" s="83"/>
      <c r="AEB25" s="83"/>
      <c r="AEC25" s="83"/>
      <c r="AED25" s="83"/>
      <c r="AEE25" s="83"/>
      <c r="AEF25" s="83"/>
      <c r="AEG25" s="83"/>
      <c r="AEH25" s="83"/>
      <c r="AEI25" s="83"/>
      <c r="AEJ25" s="83"/>
      <c r="AEK25" s="83"/>
      <c r="AEL25" s="83"/>
      <c r="AEM25" s="83"/>
      <c r="AEN25" s="83"/>
      <c r="AEO25" s="83"/>
      <c r="AEP25" s="83"/>
      <c r="AEQ25" s="83"/>
      <c r="AER25" s="83"/>
      <c r="AES25" s="83"/>
      <c r="AET25" s="83"/>
      <c r="AEU25" s="83"/>
      <c r="AEV25" s="83"/>
      <c r="AEW25" s="83"/>
      <c r="AEX25" s="83"/>
      <c r="AEY25" s="83"/>
      <c r="AEZ25" s="83"/>
      <c r="AFA25" s="83"/>
      <c r="AFB25" s="83"/>
      <c r="AFC25" s="83"/>
      <c r="AFD25" s="83"/>
      <c r="AFE25" s="83"/>
      <c r="AFF25" s="83"/>
      <c r="AFG25" s="83"/>
      <c r="AFH25" s="83"/>
      <c r="AFI25" s="83"/>
      <c r="AFJ25" s="83"/>
      <c r="AFK25" s="83"/>
      <c r="AFL25" s="83"/>
      <c r="AFM25" s="83"/>
      <c r="AFN25" s="83"/>
      <c r="AFO25" s="83"/>
      <c r="AFP25" s="83"/>
      <c r="AFQ25" s="83"/>
      <c r="AFR25" s="83"/>
      <c r="AFS25" s="83"/>
      <c r="AFT25" s="83"/>
      <c r="AFU25" s="83"/>
      <c r="AFV25" s="83"/>
      <c r="AFW25" s="83"/>
      <c r="AFX25" s="83"/>
      <c r="AFY25" s="83"/>
      <c r="AFZ25" s="83"/>
      <c r="AGA25" s="83"/>
      <c r="AGB25" s="83"/>
      <c r="AGC25" s="83"/>
      <c r="AGD25" s="83"/>
      <c r="AGE25" s="83"/>
      <c r="AGF25" s="83"/>
      <c r="AGG25" s="83"/>
      <c r="AGH25" s="83"/>
      <c r="AGI25" s="83"/>
      <c r="AGJ25" s="83"/>
      <c r="AGK25" s="83"/>
      <c r="AGL25" s="83"/>
      <c r="AGM25" s="83"/>
      <c r="AGN25" s="83"/>
      <c r="AGO25" s="83"/>
      <c r="AGP25" s="83"/>
      <c r="AGQ25" s="83"/>
      <c r="AGR25" s="83"/>
      <c r="AGS25" s="83"/>
      <c r="AGT25" s="83"/>
      <c r="AGU25" s="83"/>
      <c r="AGV25" s="83"/>
      <c r="AGW25" s="83"/>
      <c r="AGX25" s="83"/>
      <c r="AGY25" s="83"/>
      <c r="AGZ25" s="83"/>
      <c r="AHA25" s="83"/>
      <c r="AHB25" s="83"/>
      <c r="AHC25" s="83"/>
      <c r="AHD25" s="83"/>
      <c r="AHE25" s="83"/>
      <c r="AHF25" s="83"/>
      <c r="AHG25" s="83"/>
      <c r="AHH25" s="83"/>
      <c r="AHI25" s="83"/>
      <c r="AHJ25" s="83"/>
      <c r="AHK25" s="83"/>
      <c r="AHL25" s="83"/>
      <c r="AHM25" s="83"/>
      <c r="AHN25" s="83"/>
      <c r="AHO25" s="83"/>
      <c r="AHP25" s="83"/>
      <c r="AHQ25" s="83"/>
      <c r="AHR25" s="83"/>
      <c r="AHS25" s="83"/>
      <c r="AHT25" s="83"/>
      <c r="AHU25" s="83"/>
      <c r="AHV25" s="83"/>
      <c r="AHW25" s="83"/>
      <c r="AHX25" s="83"/>
      <c r="AHY25" s="83"/>
      <c r="AHZ25" s="83"/>
      <c r="AIA25" s="83"/>
      <c r="AIB25" s="83"/>
      <c r="AIC25" s="83"/>
      <c r="AID25" s="83"/>
      <c r="AIE25" s="83"/>
      <c r="AIF25" s="83"/>
      <c r="AIG25" s="83"/>
      <c r="AIH25" s="83"/>
      <c r="AII25" s="83"/>
      <c r="AIJ25" s="83"/>
      <c r="AIK25" s="83"/>
      <c r="AIL25" s="83"/>
      <c r="AIM25" s="83"/>
      <c r="AIN25" s="83"/>
      <c r="AIO25" s="83"/>
      <c r="AIP25" s="83"/>
      <c r="AIQ25" s="83"/>
      <c r="AIR25" s="83"/>
      <c r="AIS25" s="83"/>
      <c r="AIT25" s="83"/>
      <c r="AIU25" s="83"/>
      <c r="AIV25" s="83"/>
      <c r="AIW25" s="83"/>
      <c r="AIX25" s="83"/>
      <c r="AIY25" s="83"/>
      <c r="AIZ25" s="83"/>
      <c r="AJA25" s="83"/>
      <c r="AJB25" s="83"/>
      <c r="AJC25" s="83"/>
      <c r="AJD25" s="83"/>
      <c r="AJE25" s="83"/>
      <c r="AJF25" s="83"/>
      <c r="AJG25" s="83"/>
      <c r="AJH25" s="83"/>
      <c r="AJI25" s="83"/>
      <c r="AJJ25" s="83"/>
      <c r="AJK25" s="83"/>
      <c r="AJL25" s="83"/>
      <c r="AJM25" s="83"/>
      <c r="AJN25" s="83"/>
      <c r="AJO25" s="83"/>
      <c r="AJP25" s="83"/>
      <c r="AJQ25" s="83"/>
      <c r="AJR25" s="83"/>
      <c r="AJS25" s="83"/>
      <c r="AJT25" s="83"/>
      <c r="AJU25" s="83"/>
      <c r="AJV25" s="83"/>
      <c r="AJW25" s="83"/>
      <c r="AJX25" s="83"/>
      <c r="AJY25" s="83"/>
      <c r="AJZ25" s="83"/>
      <c r="AKA25" s="83"/>
      <c r="AKB25" s="83"/>
      <c r="AKC25" s="83"/>
      <c r="AKD25" s="83"/>
      <c r="AKE25" s="83"/>
      <c r="AKF25" s="83"/>
      <c r="AKG25" s="83"/>
      <c r="AKH25" s="83"/>
      <c r="AKI25" s="83"/>
      <c r="AKJ25" s="83"/>
      <c r="AKK25" s="83"/>
      <c r="AKL25" s="83"/>
      <c r="AKM25" s="83"/>
      <c r="AKN25" s="83"/>
      <c r="AKO25" s="83"/>
      <c r="AKP25" s="83"/>
      <c r="AKQ25" s="83"/>
      <c r="AKR25" s="83"/>
      <c r="AKS25" s="83"/>
      <c r="AKT25" s="83"/>
      <c r="AKU25" s="83"/>
      <c r="AKV25" s="83"/>
      <c r="AKW25" s="83"/>
      <c r="AKX25" s="83"/>
      <c r="AKY25" s="83"/>
      <c r="AKZ25" s="83"/>
      <c r="ALA25" s="83"/>
      <c r="ALB25" s="83"/>
      <c r="ALC25" s="83"/>
      <c r="ALD25" s="83"/>
      <c r="ALE25" s="83"/>
      <c r="ALF25" s="83"/>
      <c r="ALG25" s="83"/>
      <c r="ALH25" s="83"/>
      <c r="ALI25" s="83"/>
      <c r="ALJ25" s="83"/>
      <c r="ALK25" s="83"/>
      <c r="ALL25" s="83"/>
      <c r="ALM25" s="83"/>
      <c r="ALN25" s="83"/>
      <c r="ALO25" s="83"/>
      <c r="ALP25" s="83"/>
      <c r="ALQ25" s="83"/>
      <c r="ALR25" s="83"/>
      <c r="ALS25" s="83"/>
      <c r="ALT25" s="83"/>
      <c r="ALU25" s="83"/>
      <c r="ALV25" s="83"/>
      <c r="ALW25" s="83"/>
      <c r="ALX25" s="83"/>
      <c r="ALY25" s="83"/>
      <c r="ALZ25" s="83"/>
      <c r="AMA25" s="83"/>
      <c r="AMB25" s="83"/>
      <c r="AMC25" s="83"/>
      <c r="AMD25" s="83"/>
      <c r="AME25" s="83"/>
      <c r="AMF25" s="83"/>
      <c r="AMG25" s="83"/>
      <c r="AMH25" s="83"/>
      <c r="AMI25" s="83"/>
      <c r="AMJ25" s="83"/>
      <c r="AMK25" s="83"/>
      <c r="AML25" s="83"/>
    </row>
    <row r="26" spans="1:1026" s="90" customFormat="1" ht="33" x14ac:dyDescent="0.25">
      <c r="A26" s="87"/>
      <c r="B26" s="96" t="s">
        <v>36</v>
      </c>
      <c r="C26" s="97">
        <v>8.73</v>
      </c>
      <c r="D26" s="96" t="s">
        <v>540</v>
      </c>
      <c r="E26" s="97">
        <v>11.22</v>
      </c>
      <c r="F26" s="96" t="s">
        <v>546</v>
      </c>
      <c r="G26" s="97">
        <v>56.41</v>
      </c>
      <c r="H26" s="96" t="s">
        <v>36</v>
      </c>
      <c r="I26" s="97">
        <v>8.73</v>
      </c>
      <c r="J26" s="96" t="s">
        <v>531</v>
      </c>
      <c r="K26" s="97">
        <v>27.1</v>
      </c>
      <c r="L26" s="96" t="s">
        <v>521</v>
      </c>
      <c r="M26" s="97">
        <v>57.28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  <c r="IU26" s="87"/>
      <c r="IV26" s="87"/>
      <c r="IW26" s="87"/>
      <c r="IX26" s="87"/>
      <c r="IY26" s="87"/>
      <c r="IZ26" s="87"/>
      <c r="JA26" s="87"/>
      <c r="JB26" s="87"/>
      <c r="JC26" s="87"/>
      <c r="JD26" s="87"/>
      <c r="JE26" s="87"/>
      <c r="JF26" s="87"/>
      <c r="JG26" s="87"/>
      <c r="JH26" s="87"/>
      <c r="JI26" s="87"/>
      <c r="JJ26" s="87"/>
      <c r="JK26" s="87"/>
      <c r="JL26" s="87"/>
      <c r="JM26" s="87"/>
      <c r="JN26" s="87"/>
      <c r="JO26" s="87"/>
      <c r="JP26" s="87"/>
      <c r="JQ26" s="87"/>
      <c r="JR26" s="87"/>
      <c r="JS26" s="87"/>
      <c r="JT26" s="87"/>
      <c r="JU26" s="87"/>
      <c r="JV26" s="87"/>
      <c r="JW26" s="87"/>
      <c r="JX26" s="87"/>
      <c r="JY26" s="87"/>
      <c r="JZ26" s="87"/>
      <c r="KA26" s="87"/>
      <c r="KB26" s="87"/>
      <c r="KC26" s="87"/>
      <c r="KD26" s="87"/>
      <c r="KE26" s="87"/>
      <c r="KF26" s="87"/>
      <c r="KG26" s="87"/>
      <c r="KH26" s="87"/>
      <c r="KI26" s="87"/>
      <c r="KJ26" s="87"/>
      <c r="KK26" s="87"/>
      <c r="KL26" s="87"/>
      <c r="KM26" s="87"/>
      <c r="KN26" s="87"/>
      <c r="KO26" s="87"/>
      <c r="KP26" s="87"/>
      <c r="KQ26" s="87"/>
      <c r="KR26" s="87"/>
      <c r="KS26" s="87"/>
      <c r="KT26" s="87"/>
      <c r="KU26" s="87"/>
      <c r="KV26" s="87"/>
      <c r="KW26" s="87"/>
      <c r="KX26" s="87"/>
      <c r="KY26" s="87"/>
      <c r="KZ26" s="87"/>
      <c r="LA26" s="87"/>
      <c r="LB26" s="87"/>
      <c r="LC26" s="87"/>
      <c r="LD26" s="87"/>
      <c r="LE26" s="87"/>
      <c r="LF26" s="87"/>
      <c r="LG26" s="87"/>
      <c r="LH26" s="87"/>
      <c r="LI26" s="87"/>
      <c r="LJ26" s="87"/>
      <c r="LK26" s="87"/>
      <c r="LL26" s="87"/>
      <c r="LM26" s="87"/>
      <c r="LN26" s="87"/>
      <c r="LO26" s="87"/>
      <c r="LP26" s="87"/>
      <c r="LQ26" s="87"/>
      <c r="LR26" s="87"/>
      <c r="LS26" s="87"/>
      <c r="LT26" s="87"/>
      <c r="LU26" s="87"/>
      <c r="LV26" s="87"/>
      <c r="LW26" s="87"/>
      <c r="LX26" s="87"/>
      <c r="LY26" s="87"/>
      <c r="LZ26" s="87"/>
      <c r="MA26" s="87"/>
      <c r="MB26" s="87"/>
      <c r="MC26" s="87"/>
      <c r="MD26" s="87"/>
      <c r="ME26" s="87"/>
      <c r="MF26" s="87"/>
      <c r="MG26" s="87"/>
      <c r="MH26" s="87"/>
      <c r="MI26" s="87"/>
      <c r="MJ26" s="87"/>
      <c r="MK26" s="87"/>
      <c r="ML26" s="87"/>
      <c r="MM26" s="87"/>
      <c r="MN26" s="87"/>
      <c r="MO26" s="87"/>
      <c r="MP26" s="87"/>
      <c r="MQ26" s="87"/>
      <c r="MR26" s="87"/>
      <c r="MS26" s="87"/>
      <c r="MT26" s="87"/>
      <c r="MU26" s="87"/>
      <c r="MV26" s="87"/>
      <c r="MW26" s="87"/>
      <c r="MX26" s="87"/>
      <c r="MY26" s="87"/>
      <c r="MZ26" s="87"/>
      <c r="NA26" s="87"/>
      <c r="NB26" s="87"/>
      <c r="NC26" s="87"/>
      <c r="ND26" s="87"/>
      <c r="NE26" s="87"/>
      <c r="NF26" s="87"/>
      <c r="NG26" s="87"/>
      <c r="NH26" s="87"/>
      <c r="NI26" s="87"/>
      <c r="NJ26" s="87"/>
      <c r="NK26" s="87"/>
      <c r="NL26" s="87"/>
      <c r="NM26" s="87"/>
      <c r="NN26" s="87"/>
      <c r="NO26" s="87"/>
      <c r="NP26" s="87"/>
      <c r="NQ26" s="87"/>
      <c r="NR26" s="87"/>
      <c r="NS26" s="87"/>
      <c r="NT26" s="87"/>
      <c r="NU26" s="87"/>
      <c r="NV26" s="87"/>
      <c r="NW26" s="87"/>
      <c r="NX26" s="87"/>
      <c r="NY26" s="87"/>
      <c r="NZ26" s="87"/>
      <c r="OA26" s="87"/>
      <c r="OB26" s="87"/>
      <c r="OC26" s="87"/>
      <c r="OD26" s="87"/>
      <c r="OE26" s="87"/>
      <c r="OF26" s="87"/>
      <c r="OG26" s="87"/>
      <c r="OH26" s="87"/>
      <c r="OI26" s="87"/>
      <c r="OJ26" s="87"/>
      <c r="OK26" s="87"/>
      <c r="OL26" s="87"/>
      <c r="OM26" s="87"/>
      <c r="ON26" s="87"/>
      <c r="OO26" s="87"/>
      <c r="OP26" s="87"/>
      <c r="OQ26" s="87"/>
      <c r="OR26" s="87"/>
      <c r="OS26" s="87"/>
      <c r="OT26" s="87"/>
      <c r="OU26" s="87"/>
      <c r="OV26" s="87"/>
      <c r="OW26" s="87"/>
      <c r="OX26" s="87"/>
      <c r="OY26" s="87"/>
      <c r="OZ26" s="87"/>
      <c r="PA26" s="87"/>
      <c r="PB26" s="87"/>
      <c r="PC26" s="87"/>
      <c r="PD26" s="87"/>
      <c r="PE26" s="87"/>
      <c r="PF26" s="87"/>
      <c r="PG26" s="87"/>
      <c r="PH26" s="87"/>
      <c r="PI26" s="87"/>
      <c r="PJ26" s="87"/>
      <c r="PK26" s="87"/>
      <c r="PL26" s="87"/>
      <c r="PM26" s="87"/>
      <c r="PN26" s="87"/>
      <c r="PO26" s="87"/>
      <c r="PP26" s="87"/>
      <c r="PQ26" s="87"/>
      <c r="PR26" s="87"/>
      <c r="PS26" s="87"/>
      <c r="PT26" s="87"/>
      <c r="PU26" s="87"/>
      <c r="PV26" s="87"/>
      <c r="PW26" s="87"/>
      <c r="PX26" s="87"/>
      <c r="PY26" s="87"/>
      <c r="PZ26" s="87"/>
      <c r="QA26" s="87"/>
      <c r="QB26" s="87"/>
      <c r="QC26" s="87"/>
      <c r="QD26" s="87"/>
      <c r="QE26" s="87"/>
      <c r="QF26" s="87"/>
      <c r="QG26" s="87"/>
      <c r="QH26" s="87"/>
      <c r="QI26" s="87"/>
      <c r="QJ26" s="87"/>
      <c r="QK26" s="87"/>
      <c r="QL26" s="87"/>
      <c r="QM26" s="87"/>
      <c r="QN26" s="87"/>
      <c r="QO26" s="87"/>
      <c r="QP26" s="87"/>
      <c r="QQ26" s="87"/>
      <c r="QR26" s="87"/>
      <c r="QS26" s="87"/>
      <c r="QT26" s="87"/>
      <c r="QU26" s="87"/>
      <c r="QV26" s="87"/>
      <c r="QW26" s="87"/>
      <c r="QX26" s="87"/>
      <c r="QY26" s="87"/>
      <c r="QZ26" s="87"/>
      <c r="RA26" s="87"/>
      <c r="RB26" s="87"/>
      <c r="RC26" s="87"/>
      <c r="RD26" s="87"/>
      <c r="RE26" s="87"/>
      <c r="RF26" s="87"/>
      <c r="RG26" s="87"/>
      <c r="RH26" s="87"/>
      <c r="RI26" s="87"/>
      <c r="RJ26" s="87"/>
      <c r="RK26" s="87"/>
      <c r="RL26" s="87"/>
      <c r="RM26" s="87"/>
      <c r="RN26" s="87"/>
      <c r="RO26" s="87"/>
      <c r="RP26" s="87"/>
      <c r="RQ26" s="87"/>
      <c r="RR26" s="87"/>
      <c r="RS26" s="87"/>
      <c r="RT26" s="87"/>
      <c r="RU26" s="87"/>
      <c r="RV26" s="87"/>
      <c r="RW26" s="87"/>
      <c r="RX26" s="87"/>
      <c r="RY26" s="87"/>
      <c r="RZ26" s="87"/>
      <c r="SA26" s="87"/>
      <c r="SB26" s="87"/>
      <c r="SC26" s="87"/>
      <c r="SD26" s="87"/>
      <c r="SE26" s="87"/>
      <c r="SF26" s="87"/>
      <c r="SG26" s="87"/>
      <c r="SH26" s="87"/>
      <c r="SI26" s="87"/>
      <c r="SJ26" s="87"/>
      <c r="SK26" s="87"/>
      <c r="SL26" s="87"/>
      <c r="SM26" s="87"/>
      <c r="SN26" s="87"/>
      <c r="SO26" s="87"/>
      <c r="SP26" s="87"/>
      <c r="SQ26" s="87"/>
      <c r="SR26" s="87"/>
      <c r="SS26" s="87"/>
      <c r="ST26" s="87"/>
      <c r="SU26" s="87"/>
      <c r="SV26" s="87"/>
      <c r="SW26" s="87"/>
      <c r="SX26" s="87"/>
      <c r="SY26" s="87"/>
      <c r="SZ26" s="87"/>
      <c r="TA26" s="87"/>
      <c r="TB26" s="87"/>
      <c r="TC26" s="87"/>
      <c r="TD26" s="87"/>
      <c r="TE26" s="87"/>
      <c r="TF26" s="87"/>
      <c r="TG26" s="87"/>
      <c r="TH26" s="87"/>
      <c r="TI26" s="87"/>
      <c r="TJ26" s="87"/>
      <c r="TK26" s="87"/>
      <c r="TL26" s="87"/>
      <c r="TM26" s="87"/>
      <c r="TN26" s="87"/>
      <c r="TO26" s="87"/>
      <c r="TP26" s="87"/>
      <c r="TQ26" s="87"/>
      <c r="TR26" s="87"/>
      <c r="TS26" s="87"/>
      <c r="TT26" s="87"/>
      <c r="TU26" s="87"/>
      <c r="TV26" s="87"/>
      <c r="TW26" s="87"/>
      <c r="TX26" s="87"/>
      <c r="TY26" s="87"/>
      <c r="TZ26" s="87"/>
      <c r="UA26" s="87"/>
      <c r="UB26" s="87"/>
      <c r="UC26" s="87"/>
      <c r="UD26" s="87"/>
      <c r="UE26" s="87"/>
      <c r="UF26" s="87"/>
      <c r="UG26" s="87"/>
      <c r="UH26" s="87"/>
      <c r="UI26" s="87"/>
      <c r="UJ26" s="87"/>
      <c r="UK26" s="87"/>
      <c r="UL26" s="87"/>
      <c r="UM26" s="87"/>
      <c r="UN26" s="87"/>
      <c r="UO26" s="87"/>
      <c r="UP26" s="87"/>
      <c r="UQ26" s="87"/>
      <c r="UR26" s="87"/>
      <c r="US26" s="87"/>
      <c r="UT26" s="87"/>
      <c r="UU26" s="87"/>
      <c r="UV26" s="87"/>
      <c r="UW26" s="87"/>
      <c r="UX26" s="87"/>
      <c r="UY26" s="87"/>
      <c r="UZ26" s="87"/>
      <c r="VA26" s="87"/>
      <c r="VB26" s="87"/>
      <c r="VC26" s="87"/>
      <c r="VD26" s="87"/>
      <c r="VE26" s="87"/>
      <c r="VF26" s="87"/>
      <c r="VG26" s="87"/>
      <c r="VH26" s="87"/>
      <c r="VI26" s="87"/>
      <c r="VJ26" s="87"/>
      <c r="VK26" s="87"/>
      <c r="VL26" s="87"/>
      <c r="VM26" s="87"/>
      <c r="VN26" s="87"/>
      <c r="VO26" s="87"/>
      <c r="VP26" s="87"/>
      <c r="VQ26" s="87"/>
      <c r="VR26" s="87"/>
      <c r="VS26" s="87"/>
      <c r="VT26" s="87"/>
      <c r="VU26" s="87"/>
      <c r="VV26" s="87"/>
      <c r="VW26" s="87"/>
      <c r="VX26" s="87"/>
      <c r="VY26" s="87"/>
      <c r="VZ26" s="87"/>
      <c r="WA26" s="87"/>
      <c r="WB26" s="87"/>
      <c r="WC26" s="87"/>
      <c r="WD26" s="87"/>
      <c r="WE26" s="87"/>
      <c r="WF26" s="87"/>
      <c r="WG26" s="87"/>
      <c r="WH26" s="87"/>
      <c r="WI26" s="87"/>
      <c r="WJ26" s="87"/>
      <c r="WK26" s="87"/>
      <c r="WL26" s="87"/>
      <c r="WM26" s="87"/>
      <c r="WN26" s="87"/>
      <c r="WO26" s="87"/>
      <c r="WP26" s="87"/>
      <c r="WQ26" s="87"/>
      <c r="WR26" s="87"/>
      <c r="WS26" s="87"/>
      <c r="WT26" s="87"/>
      <c r="WU26" s="87"/>
      <c r="WV26" s="87"/>
      <c r="WW26" s="87"/>
      <c r="WX26" s="87"/>
      <c r="WY26" s="87"/>
      <c r="WZ26" s="87"/>
      <c r="XA26" s="87"/>
      <c r="XB26" s="87"/>
      <c r="XC26" s="87"/>
      <c r="XD26" s="87"/>
      <c r="XE26" s="87"/>
      <c r="XF26" s="87"/>
      <c r="XG26" s="87"/>
      <c r="XH26" s="87"/>
      <c r="XI26" s="87"/>
      <c r="XJ26" s="87"/>
      <c r="XK26" s="87"/>
      <c r="XL26" s="87"/>
      <c r="XM26" s="87"/>
      <c r="XN26" s="87"/>
      <c r="XO26" s="87"/>
      <c r="XP26" s="87"/>
      <c r="XQ26" s="87"/>
      <c r="XR26" s="87"/>
      <c r="XS26" s="87"/>
      <c r="XT26" s="87"/>
      <c r="XU26" s="87"/>
      <c r="XV26" s="87"/>
      <c r="XW26" s="87"/>
      <c r="XX26" s="87"/>
      <c r="XY26" s="87"/>
      <c r="XZ26" s="87"/>
      <c r="YA26" s="87"/>
      <c r="YB26" s="87"/>
      <c r="YC26" s="87"/>
      <c r="YD26" s="87"/>
      <c r="YE26" s="87"/>
      <c r="YF26" s="87"/>
      <c r="YG26" s="87"/>
      <c r="YH26" s="87"/>
      <c r="YI26" s="87"/>
      <c r="YJ26" s="87"/>
      <c r="YK26" s="87"/>
      <c r="YL26" s="87"/>
      <c r="YM26" s="87"/>
      <c r="YN26" s="87"/>
      <c r="YO26" s="87"/>
      <c r="YP26" s="87"/>
      <c r="YQ26" s="87"/>
      <c r="YR26" s="87"/>
      <c r="YS26" s="87"/>
      <c r="YT26" s="87"/>
      <c r="YU26" s="87"/>
      <c r="YV26" s="87"/>
      <c r="YW26" s="87"/>
      <c r="YX26" s="87"/>
      <c r="YY26" s="87"/>
      <c r="YZ26" s="87"/>
      <c r="ZA26" s="87"/>
      <c r="ZB26" s="87"/>
      <c r="ZC26" s="87"/>
      <c r="ZD26" s="87"/>
      <c r="ZE26" s="87"/>
      <c r="ZF26" s="87"/>
      <c r="ZG26" s="87"/>
      <c r="ZH26" s="87"/>
      <c r="ZI26" s="87"/>
      <c r="ZJ26" s="87"/>
      <c r="ZK26" s="87"/>
      <c r="ZL26" s="87"/>
      <c r="ZM26" s="87"/>
      <c r="ZN26" s="87"/>
      <c r="ZO26" s="87"/>
      <c r="ZP26" s="87"/>
      <c r="ZQ26" s="87"/>
      <c r="ZR26" s="87"/>
      <c r="ZS26" s="87"/>
      <c r="ZT26" s="87"/>
      <c r="ZU26" s="87"/>
      <c r="ZV26" s="87"/>
      <c r="ZW26" s="87"/>
      <c r="ZX26" s="87"/>
      <c r="ZY26" s="87"/>
      <c r="ZZ26" s="87"/>
      <c r="AAA26" s="87"/>
      <c r="AAB26" s="87"/>
      <c r="AAC26" s="87"/>
      <c r="AAD26" s="87"/>
      <c r="AAE26" s="87"/>
      <c r="AAF26" s="87"/>
      <c r="AAG26" s="87"/>
      <c r="AAH26" s="87"/>
      <c r="AAI26" s="87"/>
      <c r="AAJ26" s="87"/>
      <c r="AAK26" s="87"/>
      <c r="AAL26" s="87"/>
      <c r="AAM26" s="87"/>
      <c r="AAN26" s="87"/>
      <c r="AAO26" s="87"/>
      <c r="AAP26" s="87"/>
      <c r="AAQ26" s="87"/>
      <c r="AAR26" s="87"/>
      <c r="AAS26" s="87"/>
      <c r="AAT26" s="87"/>
      <c r="AAU26" s="87"/>
      <c r="AAV26" s="87"/>
      <c r="AAW26" s="87"/>
      <c r="AAX26" s="87"/>
      <c r="AAY26" s="87"/>
      <c r="AAZ26" s="87"/>
      <c r="ABA26" s="87"/>
      <c r="ABB26" s="87"/>
      <c r="ABC26" s="87"/>
      <c r="ABD26" s="87"/>
      <c r="ABE26" s="87"/>
      <c r="ABF26" s="87"/>
      <c r="ABG26" s="87"/>
      <c r="ABH26" s="87"/>
      <c r="ABI26" s="87"/>
      <c r="ABJ26" s="87"/>
      <c r="ABK26" s="87"/>
      <c r="ABL26" s="87"/>
      <c r="ABM26" s="87"/>
      <c r="ABN26" s="87"/>
      <c r="ABO26" s="87"/>
      <c r="ABP26" s="87"/>
      <c r="ABQ26" s="87"/>
      <c r="ABR26" s="87"/>
      <c r="ABS26" s="87"/>
      <c r="ABT26" s="87"/>
      <c r="ABU26" s="87"/>
      <c r="ABV26" s="87"/>
      <c r="ABW26" s="87"/>
      <c r="ABX26" s="87"/>
      <c r="ABY26" s="87"/>
      <c r="ABZ26" s="87"/>
      <c r="ACA26" s="87"/>
      <c r="ACB26" s="87"/>
      <c r="ACC26" s="87"/>
      <c r="ACD26" s="87"/>
      <c r="ACE26" s="87"/>
      <c r="ACF26" s="87"/>
      <c r="ACG26" s="87"/>
      <c r="ACH26" s="87"/>
      <c r="ACI26" s="87"/>
      <c r="ACJ26" s="87"/>
      <c r="ACK26" s="87"/>
      <c r="ACL26" s="87"/>
      <c r="ACM26" s="87"/>
      <c r="ACN26" s="87"/>
      <c r="ACO26" s="87"/>
      <c r="ACP26" s="87"/>
      <c r="ACQ26" s="87"/>
      <c r="ACR26" s="87"/>
      <c r="ACS26" s="87"/>
      <c r="ACT26" s="87"/>
      <c r="ACU26" s="87"/>
      <c r="ACV26" s="87"/>
      <c r="ACW26" s="87"/>
      <c r="ACX26" s="87"/>
      <c r="ACY26" s="87"/>
      <c r="ACZ26" s="87"/>
      <c r="ADA26" s="87"/>
      <c r="ADB26" s="87"/>
      <c r="ADC26" s="87"/>
      <c r="ADD26" s="87"/>
      <c r="ADE26" s="87"/>
      <c r="ADF26" s="87"/>
      <c r="ADG26" s="87"/>
      <c r="ADH26" s="87"/>
      <c r="ADI26" s="87"/>
      <c r="ADJ26" s="87"/>
      <c r="ADK26" s="87"/>
      <c r="ADL26" s="87"/>
      <c r="ADM26" s="87"/>
      <c r="ADN26" s="87"/>
      <c r="ADO26" s="87"/>
      <c r="ADP26" s="87"/>
      <c r="ADQ26" s="87"/>
      <c r="ADR26" s="87"/>
      <c r="ADS26" s="87"/>
      <c r="ADT26" s="87"/>
      <c r="ADU26" s="87"/>
      <c r="ADV26" s="87"/>
      <c r="ADW26" s="87"/>
      <c r="ADX26" s="87"/>
      <c r="ADY26" s="87"/>
      <c r="ADZ26" s="87"/>
      <c r="AEA26" s="87"/>
      <c r="AEB26" s="87"/>
      <c r="AEC26" s="87"/>
      <c r="AED26" s="87"/>
      <c r="AEE26" s="87"/>
      <c r="AEF26" s="87"/>
      <c r="AEG26" s="87"/>
      <c r="AEH26" s="87"/>
      <c r="AEI26" s="87"/>
      <c r="AEJ26" s="87"/>
      <c r="AEK26" s="87"/>
      <c r="AEL26" s="87"/>
      <c r="AEM26" s="87"/>
      <c r="AEN26" s="87"/>
      <c r="AEO26" s="87"/>
      <c r="AEP26" s="87"/>
      <c r="AEQ26" s="87"/>
      <c r="AER26" s="87"/>
      <c r="AES26" s="87"/>
      <c r="AET26" s="87"/>
      <c r="AEU26" s="87"/>
      <c r="AEV26" s="87"/>
      <c r="AEW26" s="87"/>
      <c r="AEX26" s="87"/>
      <c r="AEY26" s="87"/>
      <c r="AEZ26" s="87"/>
      <c r="AFA26" s="87"/>
      <c r="AFB26" s="87"/>
      <c r="AFC26" s="87"/>
      <c r="AFD26" s="87"/>
      <c r="AFE26" s="87"/>
      <c r="AFF26" s="87"/>
      <c r="AFG26" s="87"/>
      <c r="AFH26" s="87"/>
      <c r="AFI26" s="87"/>
      <c r="AFJ26" s="87"/>
      <c r="AFK26" s="87"/>
      <c r="AFL26" s="87"/>
      <c r="AFM26" s="87"/>
      <c r="AFN26" s="87"/>
      <c r="AFO26" s="87"/>
      <c r="AFP26" s="87"/>
      <c r="AFQ26" s="87"/>
      <c r="AFR26" s="87"/>
      <c r="AFS26" s="87"/>
      <c r="AFT26" s="87"/>
      <c r="AFU26" s="87"/>
      <c r="AFV26" s="87"/>
      <c r="AFW26" s="87"/>
      <c r="AFX26" s="87"/>
      <c r="AFY26" s="87"/>
      <c r="AFZ26" s="87"/>
      <c r="AGA26" s="87"/>
      <c r="AGB26" s="87"/>
      <c r="AGC26" s="87"/>
      <c r="AGD26" s="87"/>
      <c r="AGE26" s="87"/>
      <c r="AGF26" s="87"/>
      <c r="AGG26" s="87"/>
      <c r="AGH26" s="87"/>
      <c r="AGI26" s="87"/>
      <c r="AGJ26" s="87"/>
      <c r="AGK26" s="87"/>
      <c r="AGL26" s="87"/>
      <c r="AGM26" s="87"/>
      <c r="AGN26" s="87"/>
      <c r="AGO26" s="87"/>
      <c r="AGP26" s="87"/>
      <c r="AGQ26" s="87"/>
      <c r="AGR26" s="87"/>
      <c r="AGS26" s="87"/>
      <c r="AGT26" s="87"/>
      <c r="AGU26" s="87"/>
      <c r="AGV26" s="87"/>
      <c r="AGW26" s="87"/>
      <c r="AGX26" s="87"/>
      <c r="AGY26" s="87"/>
      <c r="AGZ26" s="87"/>
      <c r="AHA26" s="87"/>
      <c r="AHB26" s="87"/>
      <c r="AHC26" s="87"/>
      <c r="AHD26" s="87"/>
      <c r="AHE26" s="87"/>
      <c r="AHF26" s="87"/>
      <c r="AHG26" s="87"/>
      <c r="AHH26" s="87"/>
      <c r="AHI26" s="87"/>
      <c r="AHJ26" s="87"/>
      <c r="AHK26" s="87"/>
      <c r="AHL26" s="87"/>
      <c r="AHM26" s="87"/>
      <c r="AHN26" s="87"/>
      <c r="AHO26" s="87"/>
      <c r="AHP26" s="87"/>
      <c r="AHQ26" s="87"/>
      <c r="AHR26" s="87"/>
      <c r="AHS26" s="87"/>
      <c r="AHT26" s="87"/>
      <c r="AHU26" s="87"/>
      <c r="AHV26" s="87"/>
      <c r="AHW26" s="87"/>
      <c r="AHX26" s="87"/>
      <c r="AHY26" s="87"/>
      <c r="AHZ26" s="87"/>
      <c r="AIA26" s="87"/>
      <c r="AIB26" s="87"/>
      <c r="AIC26" s="87"/>
      <c r="AID26" s="87"/>
      <c r="AIE26" s="87"/>
      <c r="AIF26" s="87"/>
      <c r="AIG26" s="87"/>
      <c r="AIH26" s="87"/>
      <c r="AII26" s="87"/>
      <c r="AIJ26" s="87"/>
      <c r="AIK26" s="87"/>
      <c r="AIL26" s="87"/>
      <c r="AIM26" s="87"/>
      <c r="AIN26" s="87"/>
      <c r="AIO26" s="87"/>
      <c r="AIP26" s="87"/>
      <c r="AIQ26" s="87"/>
      <c r="AIR26" s="87"/>
      <c r="AIS26" s="87"/>
      <c r="AIT26" s="87"/>
      <c r="AIU26" s="87"/>
      <c r="AIV26" s="87"/>
      <c r="AIW26" s="87"/>
      <c r="AIX26" s="87"/>
      <c r="AIY26" s="87"/>
      <c r="AIZ26" s="87"/>
      <c r="AJA26" s="87"/>
      <c r="AJB26" s="87"/>
      <c r="AJC26" s="87"/>
      <c r="AJD26" s="87"/>
      <c r="AJE26" s="87"/>
      <c r="AJF26" s="87"/>
      <c r="AJG26" s="87"/>
      <c r="AJH26" s="87"/>
      <c r="AJI26" s="87"/>
      <c r="AJJ26" s="87"/>
      <c r="AJK26" s="87"/>
      <c r="AJL26" s="87"/>
      <c r="AJM26" s="87"/>
      <c r="AJN26" s="87"/>
      <c r="AJO26" s="87"/>
      <c r="AJP26" s="87"/>
      <c r="AJQ26" s="87"/>
      <c r="AJR26" s="87"/>
      <c r="AJS26" s="87"/>
      <c r="AJT26" s="87"/>
      <c r="AJU26" s="87"/>
      <c r="AJV26" s="87"/>
      <c r="AJW26" s="87"/>
      <c r="AJX26" s="87"/>
      <c r="AJY26" s="87"/>
      <c r="AJZ26" s="87"/>
      <c r="AKA26" s="87"/>
      <c r="AKB26" s="87"/>
      <c r="AKC26" s="87"/>
      <c r="AKD26" s="87"/>
      <c r="AKE26" s="87"/>
      <c r="AKF26" s="87"/>
      <c r="AKG26" s="87"/>
      <c r="AKH26" s="87"/>
      <c r="AKI26" s="87"/>
      <c r="AKJ26" s="87"/>
      <c r="AKK26" s="87"/>
      <c r="AKL26" s="87"/>
      <c r="AKM26" s="87"/>
      <c r="AKN26" s="87"/>
      <c r="AKO26" s="87"/>
      <c r="AKP26" s="87"/>
      <c r="AKQ26" s="87"/>
      <c r="AKR26" s="87"/>
      <c r="AKS26" s="87"/>
      <c r="AKT26" s="87"/>
      <c r="AKU26" s="87"/>
      <c r="AKV26" s="87"/>
      <c r="AKW26" s="87"/>
      <c r="AKX26" s="87"/>
      <c r="AKY26" s="87"/>
      <c r="AKZ26" s="87"/>
      <c r="ALA26" s="87"/>
      <c r="ALB26" s="87"/>
      <c r="ALC26" s="87"/>
      <c r="ALD26" s="87"/>
      <c r="ALE26" s="87"/>
      <c r="ALF26" s="87"/>
      <c r="ALG26" s="87"/>
      <c r="ALH26" s="87"/>
      <c r="ALI26" s="87"/>
      <c r="ALJ26" s="87"/>
      <c r="ALK26" s="87"/>
      <c r="ALL26" s="87"/>
      <c r="ALM26" s="87"/>
      <c r="ALN26" s="87"/>
      <c r="ALO26" s="87"/>
      <c r="ALP26" s="87"/>
      <c r="ALQ26" s="87"/>
      <c r="ALR26" s="87"/>
      <c r="ALS26" s="87"/>
      <c r="ALT26" s="87"/>
      <c r="ALU26" s="87"/>
      <c r="ALV26" s="87"/>
      <c r="ALW26" s="87"/>
      <c r="ALX26" s="87"/>
      <c r="ALY26" s="87"/>
      <c r="ALZ26" s="87"/>
      <c r="AMA26" s="87"/>
      <c r="AMB26" s="87"/>
      <c r="AMC26" s="87"/>
      <c r="AMD26" s="87"/>
      <c r="AME26" s="87"/>
      <c r="AMF26" s="87"/>
      <c r="AMG26" s="87"/>
      <c r="AMH26" s="87"/>
      <c r="AMI26" s="87"/>
      <c r="AMJ26" s="87"/>
      <c r="AMK26" s="87"/>
      <c r="AML26" s="87"/>
    </row>
    <row r="27" spans="1:1026" s="90" customFormat="1" ht="49.5" x14ac:dyDescent="0.25">
      <c r="A27" s="87"/>
      <c r="B27" s="96" t="s">
        <v>465</v>
      </c>
      <c r="C27" s="97">
        <v>39.659999999999997</v>
      </c>
      <c r="D27" s="96" t="s">
        <v>328</v>
      </c>
      <c r="E27" s="97">
        <v>16.04</v>
      </c>
      <c r="F27" s="96" t="s">
        <v>522</v>
      </c>
      <c r="G27" s="97">
        <v>16.34</v>
      </c>
      <c r="H27" s="96" t="s">
        <v>329</v>
      </c>
      <c r="I27" s="97">
        <v>16.96</v>
      </c>
      <c r="J27" s="96" t="s">
        <v>535</v>
      </c>
      <c r="K27" s="97">
        <v>42.61</v>
      </c>
      <c r="L27" s="96" t="s">
        <v>556</v>
      </c>
      <c r="M27" s="97">
        <v>4.1399999999999997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  <c r="IR27" s="87"/>
      <c r="IS27" s="87"/>
      <c r="IT27" s="87"/>
      <c r="IU27" s="87"/>
      <c r="IV27" s="87"/>
      <c r="IW27" s="87"/>
      <c r="IX27" s="87"/>
      <c r="IY27" s="87"/>
      <c r="IZ27" s="87"/>
      <c r="JA27" s="87"/>
      <c r="JB27" s="87"/>
      <c r="JC27" s="87"/>
      <c r="JD27" s="87"/>
      <c r="JE27" s="87"/>
      <c r="JF27" s="87"/>
      <c r="JG27" s="87"/>
      <c r="JH27" s="87"/>
      <c r="JI27" s="87"/>
      <c r="JJ27" s="87"/>
      <c r="JK27" s="87"/>
      <c r="JL27" s="87"/>
      <c r="JM27" s="87"/>
      <c r="JN27" s="87"/>
      <c r="JO27" s="87"/>
      <c r="JP27" s="87"/>
      <c r="JQ27" s="87"/>
      <c r="JR27" s="87"/>
      <c r="JS27" s="87"/>
      <c r="JT27" s="87"/>
      <c r="JU27" s="87"/>
      <c r="JV27" s="87"/>
      <c r="JW27" s="87"/>
      <c r="JX27" s="87"/>
      <c r="JY27" s="87"/>
      <c r="JZ27" s="87"/>
      <c r="KA27" s="87"/>
      <c r="KB27" s="87"/>
      <c r="KC27" s="87"/>
      <c r="KD27" s="87"/>
      <c r="KE27" s="87"/>
      <c r="KF27" s="87"/>
      <c r="KG27" s="87"/>
      <c r="KH27" s="87"/>
      <c r="KI27" s="87"/>
      <c r="KJ27" s="87"/>
      <c r="KK27" s="87"/>
      <c r="KL27" s="87"/>
      <c r="KM27" s="87"/>
      <c r="KN27" s="87"/>
      <c r="KO27" s="87"/>
      <c r="KP27" s="87"/>
      <c r="KQ27" s="87"/>
      <c r="KR27" s="87"/>
      <c r="KS27" s="87"/>
      <c r="KT27" s="87"/>
      <c r="KU27" s="87"/>
      <c r="KV27" s="87"/>
      <c r="KW27" s="87"/>
      <c r="KX27" s="87"/>
      <c r="KY27" s="87"/>
      <c r="KZ27" s="87"/>
      <c r="LA27" s="87"/>
      <c r="LB27" s="87"/>
      <c r="LC27" s="87"/>
      <c r="LD27" s="87"/>
      <c r="LE27" s="87"/>
      <c r="LF27" s="87"/>
      <c r="LG27" s="87"/>
      <c r="LH27" s="87"/>
      <c r="LI27" s="87"/>
      <c r="LJ27" s="87"/>
      <c r="LK27" s="87"/>
      <c r="LL27" s="87"/>
      <c r="LM27" s="87"/>
      <c r="LN27" s="87"/>
      <c r="LO27" s="87"/>
      <c r="LP27" s="87"/>
      <c r="LQ27" s="87"/>
      <c r="LR27" s="87"/>
      <c r="LS27" s="87"/>
      <c r="LT27" s="87"/>
      <c r="LU27" s="87"/>
      <c r="LV27" s="87"/>
      <c r="LW27" s="87"/>
      <c r="LX27" s="87"/>
      <c r="LY27" s="87"/>
      <c r="LZ27" s="87"/>
      <c r="MA27" s="87"/>
      <c r="MB27" s="87"/>
      <c r="MC27" s="87"/>
      <c r="MD27" s="87"/>
      <c r="ME27" s="87"/>
      <c r="MF27" s="87"/>
      <c r="MG27" s="87"/>
      <c r="MH27" s="87"/>
      <c r="MI27" s="87"/>
      <c r="MJ27" s="87"/>
      <c r="MK27" s="87"/>
      <c r="ML27" s="87"/>
      <c r="MM27" s="87"/>
      <c r="MN27" s="87"/>
      <c r="MO27" s="87"/>
      <c r="MP27" s="87"/>
      <c r="MQ27" s="87"/>
      <c r="MR27" s="87"/>
      <c r="MS27" s="87"/>
      <c r="MT27" s="87"/>
      <c r="MU27" s="87"/>
      <c r="MV27" s="87"/>
      <c r="MW27" s="87"/>
      <c r="MX27" s="87"/>
      <c r="MY27" s="87"/>
      <c r="MZ27" s="87"/>
      <c r="NA27" s="87"/>
      <c r="NB27" s="87"/>
      <c r="NC27" s="87"/>
      <c r="ND27" s="87"/>
      <c r="NE27" s="87"/>
      <c r="NF27" s="87"/>
      <c r="NG27" s="87"/>
      <c r="NH27" s="87"/>
      <c r="NI27" s="87"/>
      <c r="NJ27" s="87"/>
      <c r="NK27" s="87"/>
      <c r="NL27" s="87"/>
      <c r="NM27" s="87"/>
      <c r="NN27" s="87"/>
      <c r="NO27" s="87"/>
      <c r="NP27" s="87"/>
      <c r="NQ27" s="87"/>
      <c r="NR27" s="87"/>
      <c r="NS27" s="87"/>
      <c r="NT27" s="87"/>
      <c r="NU27" s="87"/>
      <c r="NV27" s="87"/>
      <c r="NW27" s="87"/>
      <c r="NX27" s="87"/>
      <c r="NY27" s="87"/>
      <c r="NZ27" s="87"/>
      <c r="OA27" s="87"/>
      <c r="OB27" s="87"/>
      <c r="OC27" s="87"/>
      <c r="OD27" s="87"/>
      <c r="OE27" s="87"/>
      <c r="OF27" s="87"/>
      <c r="OG27" s="87"/>
      <c r="OH27" s="87"/>
      <c r="OI27" s="87"/>
      <c r="OJ27" s="87"/>
      <c r="OK27" s="87"/>
      <c r="OL27" s="87"/>
      <c r="OM27" s="87"/>
      <c r="ON27" s="87"/>
      <c r="OO27" s="87"/>
      <c r="OP27" s="87"/>
      <c r="OQ27" s="87"/>
      <c r="OR27" s="87"/>
      <c r="OS27" s="87"/>
      <c r="OT27" s="87"/>
      <c r="OU27" s="87"/>
      <c r="OV27" s="87"/>
      <c r="OW27" s="87"/>
      <c r="OX27" s="87"/>
      <c r="OY27" s="87"/>
      <c r="OZ27" s="87"/>
      <c r="PA27" s="87"/>
      <c r="PB27" s="87"/>
      <c r="PC27" s="87"/>
      <c r="PD27" s="87"/>
      <c r="PE27" s="87"/>
      <c r="PF27" s="87"/>
      <c r="PG27" s="87"/>
      <c r="PH27" s="87"/>
      <c r="PI27" s="87"/>
      <c r="PJ27" s="87"/>
      <c r="PK27" s="87"/>
      <c r="PL27" s="87"/>
      <c r="PM27" s="87"/>
      <c r="PN27" s="87"/>
      <c r="PO27" s="87"/>
      <c r="PP27" s="87"/>
      <c r="PQ27" s="87"/>
      <c r="PR27" s="87"/>
      <c r="PS27" s="87"/>
      <c r="PT27" s="87"/>
      <c r="PU27" s="87"/>
      <c r="PV27" s="87"/>
      <c r="PW27" s="87"/>
      <c r="PX27" s="87"/>
      <c r="PY27" s="87"/>
      <c r="PZ27" s="87"/>
      <c r="QA27" s="87"/>
      <c r="QB27" s="87"/>
      <c r="QC27" s="87"/>
      <c r="QD27" s="87"/>
      <c r="QE27" s="87"/>
      <c r="QF27" s="87"/>
      <c r="QG27" s="87"/>
      <c r="QH27" s="87"/>
      <c r="QI27" s="87"/>
      <c r="QJ27" s="87"/>
      <c r="QK27" s="87"/>
      <c r="QL27" s="87"/>
      <c r="QM27" s="87"/>
      <c r="QN27" s="87"/>
      <c r="QO27" s="87"/>
      <c r="QP27" s="87"/>
      <c r="QQ27" s="87"/>
      <c r="QR27" s="87"/>
      <c r="QS27" s="87"/>
      <c r="QT27" s="87"/>
      <c r="QU27" s="87"/>
      <c r="QV27" s="87"/>
      <c r="QW27" s="87"/>
      <c r="QX27" s="87"/>
      <c r="QY27" s="87"/>
      <c r="QZ27" s="87"/>
      <c r="RA27" s="87"/>
      <c r="RB27" s="87"/>
      <c r="RC27" s="87"/>
      <c r="RD27" s="87"/>
      <c r="RE27" s="87"/>
      <c r="RF27" s="87"/>
      <c r="RG27" s="87"/>
      <c r="RH27" s="87"/>
      <c r="RI27" s="87"/>
      <c r="RJ27" s="87"/>
      <c r="RK27" s="87"/>
      <c r="RL27" s="87"/>
      <c r="RM27" s="87"/>
      <c r="RN27" s="87"/>
      <c r="RO27" s="87"/>
      <c r="RP27" s="87"/>
      <c r="RQ27" s="87"/>
      <c r="RR27" s="87"/>
      <c r="RS27" s="87"/>
      <c r="RT27" s="87"/>
      <c r="RU27" s="87"/>
      <c r="RV27" s="87"/>
      <c r="RW27" s="87"/>
      <c r="RX27" s="87"/>
      <c r="RY27" s="87"/>
      <c r="RZ27" s="87"/>
      <c r="SA27" s="87"/>
      <c r="SB27" s="87"/>
      <c r="SC27" s="87"/>
      <c r="SD27" s="87"/>
      <c r="SE27" s="87"/>
      <c r="SF27" s="87"/>
      <c r="SG27" s="87"/>
      <c r="SH27" s="87"/>
      <c r="SI27" s="87"/>
      <c r="SJ27" s="87"/>
      <c r="SK27" s="87"/>
      <c r="SL27" s="87"/>
      <c r="SM27" s="87"/>
      <c r="SN27" s="87"/>
      <c r="SO27" s="87"/>
      <c r="SP27" s="87"/>
      <c r="SQ27" s="87"/>
      <c r="SR27" s="87"/>
      <c r="SS27" s="87"/>
      <c r="ST27" s="87"/>
      <c r="SU27" s="87"/>
      <c r="SV27" s="87"/>
      <c r="SW27" s="87"/>
      <c r="SX27" s="87"/>
      <c r="SY27" s="87"/>
      <c r="SZ27" s="87"/>
      <c r="TA27" s="87"/>
      <c r="TB27" s="87"/>
      <c r="TC27" s="87"/>
      <c r="TD27" s="87"/>
      <c r="TE27" s="87"/>
      <c r="TF27" s="87"/>
      <c r="TG27" s="87"/>
      <c r="TH27" s="87"/>
      <c r="TI27" s="87"/>
      <c r="TJ27" s="87"/>
      <c r="TK27" s="87"/>
      <c r="TL27" s="87"/>
      <c r="TM27" s="87"/>
      <c r="TN27" s="87"/>
      <c r="TO27" s="87"/>
      <c r="TP27" s="87"/>
      <c r="TQ27" s="87"/>
      <c r="TR27" s="87"/>
      <c r="TS27" s="87"/>
      <c r="TT27" s="87"/>
      <c r="TU27" s="87"/>
      <c r="TV27" s="87"/>
      <c r="TW27" s="87"/>
      <c r="TX27" s="87"/>
      <c r="TY27" s="87"/>
      <c r="TZ27" s="87"/>
      <c r="UA27" s="87"/>
      <c r="UB27" s="87"/>
      <c r="UC27" s="87"/>
      <c r="UD27" s="87"/>
      <c r="UE27" s="87"/>
      <c r="UF27" s="87"/>
      <c r="UG27" s="87"/>
      <c r="UH27" s="87"/>
      <c r="UI27" s="87"/>
      <c r="UJ27" s="87"/>
      <c r="UK27" s="87"/>
      <c r="UL27" s="87"/>
      <c r="UM27" s="87"/>
      <c r="UN27" s="87"/>
      <c r="UO27" s="87"/>
      <c r="UP27" s="87"/>
      <c r="UQ27" s="87"/>
      <c r="UR27" s="87"/>
      <c r="US27" s="87"/>
      <c r="UT27" s="87"/>
      <c r="UU27" s="87"/>
      <c r="UV27" s="87"/>
      <c r="UW27" s="87"/>
      <c r="UX27" s="87"/>
      <c r="UY27" s="87"/>
      <c r="UZ27" s="87"/>
      <c r="VA27" s="87"/>
      <c r="VB27" s="87"/>
      <c r="VC27" s="87"/>
      <c r="VD27" s="87"/>
      <c r="VE27" s="87"/>
      <c r="VF27" s="87"/>
      <c r="VG27" s="87"/>
      <c r="VH27" s="87"/>
      <c r="VI27" s="87"/>
      <c r="VJ27" s="87"/>
      <c r="VK27" s="87"/>
      <c r="VL27" s="87"/>
      <c r="VM27" s="87"/>
      <c r="VN27" s="87"/>
      <c r="VO27" s="87"/>
      <c r="VP27" s="87"/>
      <c r="VQ27" s="87"/>
      <c r="VR27" s="87"/>
      <c r="VS27" s="87"/>
      <c r="VT27" s="87"/>
      <c r="VU27" s="87"/>
      <c r="VV27" s="87"/>
      <c r="VW27" s="87"/>
      <c r="VX27" s="87"/>
      <c r="VY27" s="87"/>
      <c r="VZ27" s="87"/>
      <c r="WA27" s="87"/>
      <c r="WB27" s="87"/>
      <c r="WC27" s="87"/>
      <c r="WD27" s="87"/>
      <c r="WE27" s="87"/>
      <c r="WF27" s="87"/>
      <c r="WG27" s="87"/>
      <c r="WH27" s="87"/>
      <c r="WI27" s="87"/>
      <c r="WJ27" s="87"/>
      <c r="WK27" s="87"/>
      <c r="WL27" s="87"/>
      <c r="WM27" s="87"/>
      <c r="WN27" s="87"/>
      <c r="WO27" s="87"/>
      <c r="WP27" s="87"/>
      <c r="WQ27" s="87"/>
      <c r="WR27" s="87"/>
      <c r="WS27" s="87"/>
      <c r="WT27" s="87"/>
      <c r="WU27" s="87"/>
      <c r="WV27" s="87"/>
      <c r="WW27" s="87"/>
      <c r="WX27" s="87"/>
      <c r="WY27" s="87"/>
      <c r="WZ27" s="87"/>
      <c r="XA27" s="87"/>
      <c r="XB27" s="87"/>
      <c r="XC27" s="87"/>
      <c r="XD27" s="87"/>
      <c r="XE27" s="87"/>
      <c r="XF27" s="87"/>
      <c r="XG27" s="87"/>
      <c r="XH27" s="87"/>
      <c r="XI27" s="87"/>
      <c r="XJ27" s="87"/>
      <c r="XK27" s="87"/>
      <c r="XL27" s="87"/>
      <c r="XM27" s="87"/>
      <c r="XN27" s="87"/>
      <c r="XO27" s="87"/>
      <c r="XP27" s="87"/>
      <c r="XQ27" s="87"/>
      <c r="XR27" s="87"/>
      <c r="XS27" s="87"/>
      <c r="XT27" s="87"/>
      <c r="XU27" s="87"/>
      <c r="XV27" s="87"/>
      <c r="XW27" s="87"/>
      <c r="XX27" s="87"/>
      <c r="XY27" s="87"/>
      <c r="XZ27" s="87"/>
      <c r="YA27" s="87"/>
      <c r="YB27" s="87"/>
      <c r="YC27" s="87"/>
      <c r="YD27" s="87"/>
      <c r="YE27" s="87"/>
      <c r="YF27" s="87"/>
      <c r="YG27" s="87"/>
      <c r="YH27" s="87"/>
      <c r="YI27" s="87"/>
      <c r="YJ27" s="87"/>
      <c r="YK27" s="87"/>
      <c r="YL27" s="87"/>
      <c r="YM27" s="87"/>
      <c r="YN27" s="87"/>
      <c r="YO27" s="87"/>
      <c r="YP27" s="87"/>
      <c r="YQ27" s="87"/>
      <c r="YR27" s="87"/>
      <c r="YS27" s="87"/>
      <c r="YT27" s="87"/>
      <c r="YU27" s="87"/>
      <c r="YV27" s="87"/>
      <c r="YW27" s="87"/>
      <c r="YX27" s="87"/>
      <c r="YY27" s="87"/>
      <c r="YZ27" s="87"/>
      <c r="ZA27" s="87"/>
      <c r="ZB27" s="87"/>
      <c r="ZC27" s="87"/>
      <c r="ZD27" s="87"/>
      <c r="ZE27" s="87"/>
      <c r="ZF27" s="87"/>
      <c r="ZG27" s="87"/>
      <c r="ZH27" s="87"/>
      <c r="ZI27" s="87"/>
      <c r="ZJ27" s="87"/>
      <c r="ZK27" s="87"/>
      <c r="ZL27" s="87"/>
      <c r="ZM27" s="87"/>
      <c r="ZN27" s="87"/>
      <c r="ZO27" s="87"/>
      <c r="ZP27" s="87"/>
      <c r="ZQ27" s="87"/>
      <c r="ZR27" s="87"/>
      <c r="ZS27" s="87"/>
      <c r="ZT27" s="87"/>
      <c r="ZU27" s="87"/>
      <c r="ZV27" s="87"/>
      <c r="ZW27" s="87"/>
      <c r="ZX27" s="87"/>
      <c r="ZY27" s="87"/>
      <c r="ZZ27" s="87"/>
      <c r="AAA27" s="87"/>
      <c r="AAB27" s="87"/>
      <c r="AAC27" s="87"/>
      <c r="AAD27" s="87"/>
      <c r="AAE27" s="87"/>
      <c r="AAF27" s="87"/>
      <c r="AAG27" s="87"/>
      <c r="AAH27" s="87"/>
      <c r="AAI27" s="87"/>
      <c r="AAJ27" s="87"/>
      <c r="AAK27" s="87"/>
      <c r="AAL27" s="87"/>
      <c r="AAM27" s="87"/>
      <c r="AAN27" s="87"/>
      <c r="AAO27" s="87"/>
      <c r="AAP27" s="87"/>
      <c r="AAQ27" s="87"/>
      <c r="AAR27" s="87"/>
      <c r="AAS27" s="87"/>
      <c r="AAT27" s="87"/>
      <c r="AAU27" s="87"/>
      <c r="AAV27" s="87"/>
      <c r="AAW27" s="87"/>
      <c r="AAX27" s="87"/>
      <c r="AAY27" s="87"/>
      <c r="AAZ27" s="87"/>
      <c r="ABA27" s="87"/>
      <c r="ABB27" s="87"/>
      <c r="ABC27" s="87"/>
      <c r="ABD27" s="87"/>
      <c r="ABE27" s="87"/>
      <c r="ABF27" s="87"/>
      <c r="ABG27" s="87"/>
      <c r="ABH27" s="87"/>
      <c r="ABI27" s="87"/>
      <c r="ABJ27" s="87"/>
      <c r="ABK27" s="87"/>
      <c r="ABL27" s="87"/>
      <c r="ABM27" s="87"/>
      <c r="ABN27" s="87"/>
      <c r="ABO27" s="87"/>
      <c r="ABP27" s="87"/>
      <c r="ABQ27" s="87"/>
      <c r="ABR27" s="87"/>
      <c r="ABS27" s="87"/>
      <c r="ABT27" s="87"/>
      <c r="ABU27" s="87"/>
      <c r="ABV27" s="87"/>
      <c r="ABW27" s="87"/>
      <c r="ABX27" s="87"/>
      <c r="ABY27" s="87"/>
      <c r="ABZ27" s="87"/>
      <c r="ACA27" s="87"/>
      <c r="ACB27" s="87"/>
      <c r="ACC27" s="87"/>
      <c r="ACD27" s="87"/>
      <c r="ACE27" s="87"/>
      <c r="ACF27" s="87"/>
      <c r="ACG27" s="87"/>
      <c r="ACH27" s="87"/>
      <c r="ACI27" s="87"/>
      <c r="ACJ27" s="87"/>
      <c r="ACK27" s="87"/>
      <c r="ACL27" s="87"/>
      <c r="ACM27" s="87"/>
      <c r="ACN27" s="87"/>
      <c r="ACO27" s="87"/>
      <c r="ACP27" s="87"/>
      <c r="ACQ27" s="87"/>
      <c r="ACR27" s="87"/>
      <c r="ACS27" s="87"/>
      <c r="ACT27" s="87"/>
      <c r="ACU27" s="87"/>
      <c r="ACV27" s="87"/>
      <c r="ACW27" s="87"/>
      <c r="ACX27" s="87"/>
      <c r="ACY27" s="87"/>
      <c r="ACZ27" s="87"/>
      <c r="ADA27" s="87"/>
      <c r="ADB27" s="87"/>
      <c r="ADC27" s="87"/>
      <c r="ADD27" s="87"/>
      <c r="ADE27" s="87"/>
      <c r="ADF27" s="87"/>
      <c r="ADG27" s="87"/>
      <c r="ADH27" s="87"/>
      <c r="ADI27" s="87"/>
      <c r="ADJ27" s="87"/>
      <c r="ADK27" s="87"/>
      <c r="ADL27" s="87"/>
      <c r="ADM27" s="87"/>
      <c r="ADN27" s="87"/>
      <c r="ADO27" s="87"/>
      <c r="ADP27" s="87"/>
      <c r="ADQ27" s="87"/>
      <c r="ADR27" s="87"/>
      <c r="ADS27" s="87"/>
      <c r="ADT27" s="87"/>
      <c r="ADU27" s="87"/>
      <c r="ADV27" s="87"/>
      <c r="ADW27" s="87"/>
      <c r="ADX27" s="87"/>
      <c r="ADY27" s="87"/>
      <c r="ADZ27" s="87"/>
      <c r="AEA27" s="87"/>
      <c r="AEB27" s="87"/>
      <c r="AEC27" s="87"/>
      <c r="AED27" s="87"/>
      <c r="AEE27" s="87"/>
      <c r="AEF27" s="87"/>
      <c r="AEG27" s="87"/>
      <c r="AEH27" s="87"/>
      <c r="AEI27" s="87"/>
      <c r="AEJ27" s="87"/>
      <c r="AEK27" s="87"/>
      <c r="AEL27" s="87"/>
      <c r="AEM27" s="87"/>
      <c r="AEN27" s="87"/>
      <c r="AEO27" s="87"/>
      <c r="AEP27" s="87"/>
      <c r="AEQ27" s="87"/>
      <c r="AER27" s="87"/>
      <c r="AES27" s="87"/>
      <c r="AET27" s="87"/>
      <c r="AEU27" s="87"/>
      <c r="AEV27" s="87"/>
      <c r="AEW27" s="87"/>
      <c r="AEX27" s="87"/>
      <c r="AEY27" s="87"/>
      <c r="AEZ27" s="87"/>
      <c r="AFA27" s="87"/>
      <c r="AFB27" s="87"/>
      <c r="AFC27" s="87"/>
      <c r="AFD27" s="87"/>
      <c r="AFE27" s="87"/>
      <c r="AFF27" s="87"/>
      <c r="AFG27" s="87"/>
      <c r="AFH27" s="87"/>
      <c r="AFI27" s="87"/>
      <c r="AFJ27" s="87"/>
      <c r="AFK27" s="87"/>
      <c r="AFL27" s="87"/>
      <c r="AFM27" s="87"/>
      <c r="AFN27" s="87"/>
      <c r="AFO27" s="87"/>
      <c r="AFP27" s="87"/>
      <c r="AFQ27" s="87"/>
      <c r="AFR27" s="87"/>
      <c r="AFS27" s="87"/>
      <c r="AFT27" s="87"/>
      <c r="AFU27" s="87"/>
      <c r="AFV27" s="87"/>
      <c r="AFW27" s="87"/>
      <c r="AFX27" s="87"/>
      <c r="AFY27" s="87"/>
      <c r="AFZ27" s="87"/>
      <c r="AGA27" s="87"/>
      <c r="AGB27" s="87"/>
      <c r="AGC27" s="87"/>
      <c r="AGD27" s="87"/>
      <c r="AGE27" s="87"/>
      <c r="AGF27" s="87"/>
      <c r="AGG27" s="87"/>
      <c r="AGH27" s="87"/>
      <c r="AGI27" s="87"/>
      <c r="AGJ27" s="87"/>
      <c r="AGK27" s="87"/>
      <c r="AGL27" s="87"/>
      <c r="AGM27" s="87"/>
      <c r="AGN27" s="87"/>
      <c r="AGO27" s="87"/>
      <c r="AGP27" s="87"/>
      <c r="AGQ27" s="87"/>
      <c r="AGR27" s="87"/>
      <c r="AGS27" s="87"/>
      <c r="AGT27" s="87"/>
      <c r="AGU27" s="87"/>
      <c r="AGV27" s="87"/>
      <c r="AGW27" s="87"/>
      <c r="AGX27" s="87"/>
      <c r="AGY27" s="87"/>
      <c r="AGZ27" s="87"/>
      <c r="AHA27" s="87"/>
      <c r="AHB27" s="87"/>
      <c r="AHC27" s="87"/>
      <c r="AHD27" s="87"/>
      <c r="AHE27" s="87"/>
      <c r="AHF27" s="87"/>
      <c r="AHG27" s="87"/>
      <c r="AHH27" s="87"/>
      <c r="AHI27" s="87"/>
      <c r="AHJ27" s="87"/>
      <c r="AHK27" s="87"/>
      <c r="AHL27" s="87"/>
      <c r="AHM27" s="87"/>
      <c r="AHN27" s="87"/>
      <c r="AHO27" s="87"/>
      <c r="AHP27" s="87"/>
      <c r="AHQ27" s="87"/>
      <c r="AHR27" s="87"/>
      <c r="AHS27" s="87"/>
      <c r="AHT27" s="87"/>
      <c r="AHU27" s="87"/>
      <c r="AHV27" s="87"/>
      <c r="AHW27" s="87"/>
      <c r="AHX27" s="87"/>
      <c r="AHY27" s="87"/>
      <c r="AHZ27" s="87"/>
      <c r="AIA27" s="87"/>
      <c r="AIB27" s="87"/>
      <c r="AIC27" s="87"/>
      <c r="AID27" s="87"/>
      <c r="AIE27" s="87"/>
      <c r="AIF27" s="87"/>
      <c r="AIG27" s="87"/>
      <c r="AIH27" s="87"/>
      <c r="AII27" s="87"/>
      <c r="AIJ27" s="87"/>
      <c r="AIK27" s="87"/>
      <c r="AIL27" s="87"/>
      <c r="AIM27" s="87"/>
      <c r="AIN27" s="87"/>
      <c r="AIO27" s="87"/>
      <c r="AIP27" s="87"/>
      <c r="AIQ27" s="87"/>
      <c r="AIR27" s="87"/>
      <c r="AIS27" s="87"/>
      <c r="AIT27" s="87"/>
      <c r="AIU27" s="87"/>
      <c r="AIV27" s="87"/>
      <c r="AIW27" s="87"/>
      <c r="AIX27" s="87"/>
      <c r="AIY27" s="87"/>
      <c r="AIZ27" s="87"/>
      <c r="AJA27" s="87"/>
      <c r="AJB27" s="87"/>
      <c r="AJC27" s="87"/>
      <c r="AJD27" s="87"/>
      <c r="AJE27" s="87"/>
      <c r="AJF27" s="87"/>
      <c r="AJG27" s="87"/>
      <c r="AJH27" s="87"/>
      <c r="AJI27" s="87"/>
      <c r="AJJ27" s="87"/>
      <c r="AJK27" s="87"/>
      <c r="AJL27" s="87"/>
      <c r="AJM27" s="87"/>
      <c r="AJN27" s="87"/>
      <c r="AJO27" s="87"/>
      <c r="AJP27" s="87"/>
      <c r="AJQ27" s="87"/>
      <c r="AJR27" s="87"/>
      <c r="AJS27" s="87"/>
      <c r="AJT27" s="87"/>
      <c r="AJU27" s="87"/>
      <c r="AJV27" s="87"/>
      <c r="AJW27" s="87"/>
      <c r="AJX27" s="87"/>
      <c r="AJY27" s="87"/>
      <c r="AJZ27" s="87"/>
      <c r="AKA27" s="87"/>
      <c r="AKB27" s="87"/>
      <c r="AKC27" s="87"/>
      <c r="AKD27" s="87"/>
      <c r="AKE27" s="87"/>
      <c r="AKF27" s="87"/>
      <c r="AKG27" s="87"/>
      <c r="AKH27" s="87"/>
      <c r="AKI27" s="87"/>
      <c r="AKJ27" s="87"/>
      <c r="AKK27" s="87"/>
      <c r="AKL27" s="87"/>
      <c r="AKM27" s="87"/>
      <c r="AKN27" s="87"/>
      <c r="AKO27" s="87"/>
      <c r="AKP27" s="87"/>
      <c r="AKQ27" s="87"/>
      <c r="AKR27" s="87"/>
      <c r="AKS27" s="87"/>
      <c r="AKT27" s="87"/>
      <c r="AKU27" s="87"/>
      <c r="AKV27" s="87"/>
      <c r="AKW27" s="87"/>
      <c r="AKX27" s="87"/>
      <c r="AKY27" s="87"/>
      <c r="AKZ27" s="87"/>
      <c r="ALA27" s="87"/>
      <c r="ALB27" s="87"/>
      <c r="ALC27" s="87"/>
      <c r="ALD27" s="87"/>
      <c r="ALE27" s="87"/>
      <c r="ALF27" s="87"/>
      <c r="ALG27" s="87"/>
      <c r="ALH27" s="87"/>
      <c r="ALI27" s="87"/>
      <c r="ALJ27" s="87"/>
      <c r="ALK27" s="87"/>
      <c r="ALL27" s="87"/>
      <c r="ALM27" s="87"/>
      <c r="ALN27" s="87"/>
      <c r="ALO27" s="87"/>
      <c r="ALP27" s="87"/>
      <c r="ALQ27" s="87"/>
      <c r="ALR27" s="87"/>
      <c r="ALS27" s="87"/>
      <c r="ALT27" s="87"/>
      <c r="ALU27" s="87"/>
      <c r="ALV27" s="87"/>
      <c r="ALW27" s="87"/>
      <c r="ALX27" s="87"/>
      <c r="ALY27" s="87"/>
      <c r="ALZ27" s="87"/>
      <c r="AMA27" s="87"/>
      <c r="AMB27" s="87"/>
      <c r="AMC27" s="87"/>
      <c r="AMD27" s="87"/>
      <c r="AME27" s="87"/>
      <c r="AMF27" s="87"/>
      <c r="AMG27" s="87"/>
      <c r="AMH27" s="87"/>
      <c r="AMI27" s="87"/>
      <c r="AMJ27" s="87"/>
      <c r="AMK27" s="87"/>
      <c r="AML27" s="87"/>
    </row>
    <row r="28" spans="1:1026" s="90" customFormat="1" ht="33" x14ac:dyDescent="0.25">
      <c r="A28" s="87"/>
      <c r="B28" s="96" t="s">
        <v>536</v>
      </c>
      <c r="C28" s="97">
        <v>20.58</v>
      </c>
      <c r="D28" s="96" t="s">
        <v>13</v>
      </c>
      <c r="E28" s="97">
        <v>6.2</v>
      </c>
      <c r="F28" s="96" t="s">
        <v>10</v>
      </c>
      <c r="G28" s="97">
        <v>3.27</v>
      </c>
      <c r="H28" s="96" t="s">
        <v>13</v>
      </c>
      <c r="I28" s="97">
        <v>6.2</v>
      </c>
      <c r="J28" s="96" t="s">
        <v>554</v>
      </c>
      <c r="K28" s="97">
        <v>19.149999999999999</v>
      </c>
      <c r="L28" s="96" t="s">
        <v>46</v>
      </c>
      <c r="M28" s="97">
        <v>3.05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87"/>
      <c r="NI28" s="87"/>
      <c r="NJ28" s="87"/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7"/>
      <c r="NY28" s="87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87"/>
      <c r="OK28" s="87"/>
      <c r="OL28" s="87"/>
      <c r="OM28" s="87"/>
      <c r="ON28" s="87"/>
      <c r="OO28" s="87"/>
      <c r="OP28" s="87"/>
      <c r="OQ28" s="87"/>
      <c r="OR28" s="87"/>
      <c r="OS28" s="87"/>
      <c r="OT28" s="87"/>
      <c r="OU28" s="87"/>
      <c r="OV28" s="87"/>
      <c r="OW28" s="87"/>
      <c r="OX28" s="87"/>
      <c r="OY28" s="87"/>
      <c r="OZ28" s="87"/>
      <c r="PA28" s="87"/>
      <c r="PB28" s="87"/>
      <c r="PC28" s="87"/>
      <c r="PD28" s="87"/>
      <c r="PE28" s="87"/>
      <c r="PF28" s="87"/>
      <c r="PG28" s="87"/>
      <c r="PH28" s="87"/>
      <c r="PI28" s="87"/>
      <c r="PJ28" s="87"/>
      <c r="PK28" s="87"/>
      <c r="PL28" s="87"/>
      <c r="PM28" s="87"/>
      <c r="PN28" s="87"/>
      <c r="PO28" s="87"/>
      <c r="PP28" s="87"/>
      <c r="PQ28" s="87"/>
      <c r="PR28" s="87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87"/>
      <c r="QO28" s="87"/>
      <c r="QP28" s="87"/>
      <c r="QQ28" s="87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87"/>
      <c r="RC28" s="87"/>
      <c r="RD28" s="87"/>
      <c r="RE28" s="87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87"/>
      <c r="RQ28" s="87"/>
      <c r="RR28" s="87"/>
      <c r="RS28" s="87"/>
      <c r="RT28" s="87"/>
      <c r="RU28" s="87"/>
      <c r="RV28" s="87"/>
      <c r="RW28" s="87"/>
      <c r="RX28" s="87"/>
      <c r="RY28" s="87"/>
      <c r="RZ28" s="87"/>
      <c r="SA28" s="87"/>
      <c r="SB28" s="87"/>
      <c r="SC28" s="87"/>
      <c r="SD28" s="87"/>
      <c r="SE28" s="87"/>
      <c r="SF28" s="87"/>
      <c r="SG28" s="87"/>
      <c r="SH28" s="87"/>
      <c r="SI28" s="87"/>
      <c r="SJ28" s="87"/>
      <c r="SK28" s="87"/>
      <c r="SL28" s="87"/>
      <c r="SM28" s="87"/>
      <c r="SN28" s="87"/>
      <c r="SO28" s="87"/>
      <c r="SP28" s="87"/>
      <c r="SQ28" s="87"/>
      <c r="SR28" s="87"/>
      <c r="SS28" s="87"/>
      <c r="ST28" s="87"/>
      <c r="SU28" s="87"/>
      <c r="SV28" s="87"/>
      <c r="SW28" s="87"/>
      <c r="SX28" s="87"/>
      <c r="SY28" s="87"/>
      <c r="SZ28" s="87"/>
      <c r="TA28" s="87"/>
      <c r="TB28" s="87"/>
      <c r="TC28" s="87"/>
      <c r="TD28" s="87"/>
      <c r="TE28" s="87"/>
      <c r="TF28" s="87"/>
      <c r="TG28" s="87"/>
      <c r="TH28" s="87"/>
      <c r="TI28" s="87"/>
      <c r="TJ28" s="87"/>
      <c r="TK28" s="87"/>
      <c r="TL28" s="87"/>
      <c r="TM28" s="87"/>
      <c r="TN28" s="87"/>
      <c r="TO28" s="87"/>
      <c r="TP28" s="87"/>
      <c r="TQ28" s="87"/>
      <c r="TR28" s="87"/>
      <c r="TS28" s="87"/>
      <c r="TT28" s="87"/>
      <c r="TU28" s="87"/>
      <c r="TV28" s="87"/>
      <c r="TW28" s="87"/>
      <c r="TX28" s="87"/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XV28" s="87"/>
      <c r="XW28" s="87"/>
      <c r="XX28" s="87"/>
      <c r="XY28" s="87"/>
      <c r="XZ28" s="87"/>
      <c r="YA28" s="87"/>
      <c r="YB28" s="87"/>
      <c r="YC28" s="87"/>
      <c r="YD28" s="87"/>
      <c r="YE28" s="87"/>
      <c r="YF28" s="87"/>
      <c r="YG28" s="87"/>
      <c r="YH28" s="87"/>
      <c r="YI28" s="87"/>
      <c r="YJ28" s="87"/>
      <c r="YK28" s="87"/>
      <c r="YL28" s="87"/>
      <c r="YM28" s="87"/>
      <c r="YN28" s="87"/>
      <c r="YO28" s="87"/>
      <c r="YP28" s="87"/>
      <c r="YQ28" s="87"/>
      <c r="YR28" s="87"/>
      <c r="YS28" s="87"/>
      <c r="YT28" s="87"/>
      <c r="YU28" s="87"/>
      <c r="YV28" s="87"/>
      <c r="YW28" s="87"/>
      <c r="YX28" s="87"/>
      <c r="YY28" s="87"/>
      <c r="YZ28" s="87"/>
      <c r="ZA28" s="87"/>
      <c r="ZB28" s="87"/>
      <c r="ZC28" s="87"/>
      <c r="ZD28" s="87"/>
      <c r="ZE28" s="87"/>
      <c r="ZF28" s="87"/>
      <c r="ZG28" s="87"/>
      <c r="ZH28" s="87"/>
      <c r="ZI28" s="87"/>
      <c r="ZJ28" s="87"/>
      <c r="ZK28" s="87"/>
      <c r="ZL28" s="87"/>
      <c r="ZM28" s="87"/>
      <c r="ZN28" s="87"/>
      <c r="ZO28" s="87"/>
      <c r="ZP28" s="87"/>
      <c r="ZQ28" s="87"/>
      <c r="ZR28" s="87"/>
      <c r="ZS28" s="87"/>
      <c r="ZT28" s="87"/>
      <c r="ZU28" s="87"/>
      <c r="ZV28" s="87"/>
      <c r="ZW28" s="87"/>
      <c r="ZX28" s="87"/>
      <c r="ZY28" s="87"/>
      <c r="ZZ28" s="87"/>
      <c r="AAA28" s="87"/>
      <c r="AAB28" s="87"/>
      <c r="AAC28" s="87"/>
      <c r="AAD28" s="87"/>
      <c r="AAE28" s="87"/>
      <c r="AAF28" s="87"/>
      <c r="AAG28" s="87"/>
      <c r="AAH28" s="87"/>
      <c r="AAI28" s="87"/>
      <c r="AAJ28" s="87"/>
      <c r="AAK28" s="87"/>
      <c r="AAL28" s="87"/>
      <c r="AAM28" s="87"/>
      <c r="AAN28" s="87"/>
      <c r="AAO28" s="87"/>
      <c r="AAP28" s="87"/>
      <c r="AAQ28" s="87"/>
      <c r="AAR28" s="87"/>
      <c r="AAS28" s="87"/>
      <c r="AAT28" s="87"/>
      <c r="AAU28" s="87"/>
      <c r="AAV28" s="87"/>
      <c r="AAW28" s="87"/>
      <c r="AAX28" s="87"/>
      <c r="AAY28" s="87"/>
      <c r="AAZ28" s="87"/>
      <c r="ABA28" s="87"/>
      <c r="ABB28" s="87"/>
      <c r="ABC28" s="87"/>
      <c r="ABD28" s="87"/>
      <c r="ABE28" s="87"/>
      <c r="ABF28" s="87"/>
      <c r="ABG28" s="87"/>
      <c r="ABH28" s="87"/>
      <c r="ABI28" s="87"/>
      <c r="ABJ28" s="87"/>
      <c r="ABK28" s="87"/>
      <c r="ABL28" s="87"/>
      <c r="ABM28" s="87"/>
      <c r="ABN28" s="87"/>
      <c r="ABO28" s="87"/>
      <c r="ABP28" s="87"/>
      <c r="ABQ28" s="87"/>
      <c r="ABR28" s="87"/>
      <c r="ABS28" s="87"/>
      <c r="ABT28" s="87"/>
      <c r="ABU28" s="87"/>
      <c r="ABV28" s="87"/>
      <c r="ABW28" s="87"/>
      <c r="ABX28" s="87"/>
      <c r="ABY28" s="87"/>
      <c r="ABZ28" s="87"/>
      <c r="ACA28" s="87"/>
      <c r="ACB28" s="87"/>
      <c r="ACC28" s="87"/>
      <c r="ACD28" s="87"/>
      <c r="ACE28" s="87"/>
      <c r="ACF28" s="87"/>
      <c r="ACG28" s="87"/>
      <c r="ACH28" s="87"/>
      <c r="ACI28" s="87"/>
      <c r="ACJ28" s="87"/>
      <c r="ACK28" s="87"/>
      <c r="ACL28" s="87"/>
      <c r="ACM28" s="87"/>
      <c r="ACN28" s="87"/>
      <c r="ACO28" s="87"/>
      <c r="ACP28" s="87"/>
      <c r="ACQ28" s="87"/>
      <c r="ACR28" s="87"/>
      <c r="ACS28" s="87"/>
      <c r="ACT28" s="87"/>
      <c r="ACU28" s="87"/>
      <c r="ACV28" s="87"/>
      <c r="ACW28" s="87"/>
      <c r="ACX28" s="87"/>
      <c r="ACY28" s="87"/>
      <c r="ACZ28" s="87"/>
      <c r="ADA28" s="87"/>
      <c r="ADB28" s="87"/>
      <c r="ADC28" s="87"/>
      <c r="ADD28" s="87"/>
      <c r="ADE28" s="87"/>
      <c r="ADF28" s="87"/>
      <c r="ADG28" s="87"/>
      <c r="ADH28" s="87"/>
      <c r="ADI28" s="87"/>
      <c r="ADJ28" s="87"/>
      <c r="ADK28" s="87"/>
      <c r="ADL28" s="87"/>
      <c r="ADM28" s="87"/>
      <c r="ADN28" s="87"/>
      <c r="ADO28" s="87"/>
      <c r="ADP28" s="87"/>
      <c r="ADQ28" s="87"/>
      <c r="ADR28" s="87"/>
      <c r="ADS28" s="87"/>
      <c r="ADT28" s="87"/>
      <c r="ADU28" s="87"/>
      <c r="ADV28" s="87"/>
      <c r="ADW28" s="87"/>
      <c r="ADX28" s="87"/>
      <c r="ADY28" s="87"/>
      <c r="ADZ28" s="87"/>
      <c r="AEA28" s="87"/>
      <c r="AEB28" s="87"/>
      <c r="AEC28" s="87"/>
      <c r="AED28" s="87"/>
      <c r="AEE28" s="87"/>
      <c r="AEF28" s="87"/>
      <c r="AEG28" s="87"/>
      <c r="AEH28" s="87"/>
      <c r="AEI28" s="87"/>
      <c r="AEJ28" s="87"/>
      <c r="AEK28" s="87"/>
      <c r="AEL28" s="87"/>
      <c r="AEM28" s="87"/>
      <c r="AEN28" s="87"/>
      <c r="AEO28" s="87"/>
      <c r="AEP28" s="87"/>
      <c r="AEQ28" s="87"/>
      <c r="AER28" s="87"/>
      <c r="AES28" s="87"/>
      <c r="AET28" s="87"/>
      <c r="AEU28" s="87"/>
      <c r="AEV28" s="87"/>
      <c r="AEW28" s="87"/>
      <c r="AEX28" s="87"/>
      <c r="AEY28" s="87"/>
      <c r="AEZ28" s="87"/>
      <c r="AFA28" s="87"/>
      <c r="AFB28" s="87"/>
      <c r="AFC28" s="87"/>
      <c r="AFD28" s="87"/>
      <c r="AFE28" s="87"/>
      <c r="AFF28" s="87"/>
      <c r="AFG28" s="87"/>
      <c r="AFH28" s="87"/>
      <c r="AFI28" s="87"/>
      <c r="AFJ28" s="87"/>
      <c r="AFK28" s="87"/>
      <c r="AFL28" s="87"/>
      <c r="AFM28" s="87"/>
      <c r="AFN28" s="87"/>
      <c r="AFO28" s="87"/>
      <c r="AFP28" s="87"/>
      <c r="AFQ28" s="87"/>
      <c r="AFR28" s="87"/>
      <c r="AFS28" s="87"/>
      <c r="AFT28" s="87"/>
      <c r="AFU28" s="87"/>
      <c r="AFV28" s="87"/>
      <c r="AFW28" s="87"/>
      <c r="AFX28" s="87"/>
      <c r="AFY28" s="87"/>
      <c r="AFZ28" s="87"/>
      <c r="AGA28" s="87"/>
      <c r="AGB28" s="87"/>
      <c r="AGC28" s="87"/>
      <c r="AGD28" s="87"/>
      <c r="AGE28" s="87"/>
      <c r="AGF28" s="87"/>
      <c r="AGG28" s="87"/>
      <c r="AGH28" s="87"/>
      <c r="AGI28" s="87"/>
      <c r="AGJ28" s="87"/>
      <c r="AGK28" s="87"/>
      <c r="AGL28" s="87"/>
      <c r="AGM28" s="87"/>
      <c r="AGN28" s="87"/>
      <c r="AGO28" s="87"/>
      <c r="AGP28" s="87"/>
      <c r="AGQ28" s="87"/>
      <c r="AGR28" s="87"/>
      <c r="AGS28" s="87"/>
      <c r="AGT28" s="87"/>
      <c r="AGU28" s="87"/>
      <c r="AGV28" s="87"/>
      <c r="AGW28" s="87"/>
      <c r="AGX28" s="87"/>
      <c r="AGY28" s="87"/>
      <c r="AGZ28" s="87"/>
      <c r="AHA28" s="87"/>
      <c r="AHB28" s="87"/>
      <c r="AHC28" s="87"/>
      <c r="AHD28" s="87"/>
      <c r="AHE28" s="87"/>
      <c r="AHF28" s="87"/>
      <c r="AHG28" s="87"/>
      <c r="AHH28" s="87"/>
      <c r="AHI28" s="87"/>
      <c r="AHJ28" s="87"/>
      <c r="AHK28" s="87"/>
      <c r="AHL28" s="87"/>
      <c r="AHM28" s="87"/>
      <c r="AHN28" s="87"/>
      <c r="AHO28" s="87"/>
      <c r="AHP28" s="87"/>
      <c r="AHQ28" s="87"/>
      <c r="AHR28" s="87"/>
      <c r="AHS28" s="87"/>
      <c r="AHT28" s="87"/>
      <c r="AHU28" s="87"/>
      <c r="AHV28" s="87"/>
      <c r="AHW28" s="87"/>
      <c r="AHX28" s="87"/>
      <c r="AHY28" s="87"/>
      <c r="AHZ28" s="87"/>
      <c r="AIA28" s="87"/>
      <c r="AIB28" s="87"/>
      <c r="AIC28" s="87"/>
      <c r="AID28" s="87"/>
      <c r="AIE28" s="87"/>
      <c r="AIF28" s="87"/>
      <c r="AIG28" s="87"/>
      <c r="AIH28" s="87"/>
      <c r="AII28" s="87"/>
      <c r="AIJ28" s="87"/>
      <c r="AIK28" s="87"/>
      <c r="AIL28" s="87"/>
      <c r="AIM28" s="87"/>
      <c r="AIN28" s="87"/>
      <c r="AIO28" s="87"/>
      <c r="AIP28" s="87"/>
      <c r="AIQ28" s="87"/>
      <c r="AIR28" s="87"/>
      <c r="AIS28" s="87"/>
      <c r="AIT28" s="87"/>
      <c r="AIU28" s="87"/>
      <c r="AIV28" s="87"/>
      <c r="AIW28" s="87"/>
      <c r="AIX28" s="87"/>
      <c r="AIY28" s="87"/>
      <c r="AIZ28" s="87"/>
      <c r="AJA28" s="87"/>
      <c r="AJB28" s="87"/>
      <c r="AJC28" s="87"/>
      <c r="AJD28" s="87"/>
      <c r="AJE28" s="87"/>
      <c r="AJF28" s="87"/>
      <c r="AJG28" s="87"/>
      <c r="AJH28" s="87"/>
      <c r="AJI28" s="87"/>
      <c r="AJJ28" s="87"/>
      <c r="AJK28" s="87"/>
      <c r="AJL28" s="87"/>
      <c r="AJM28" s="87"/>
      <c r="AJN28" s="87"/>
      <c r="AJO28" s="87"/>
      <c r="AJP28" s="87"/>
      <c r="AJQ28" s="87"/>
      <c r="AJR28" s="87"/>
      <c r="AJS28" s="87"/>
      <c r="AJT28" s="87"/>
      <c r="AJU28" s="87"/>
      <c r="AJV28" s="87"/>
      <c r="AJW28" s="87"/>
      <c r="AJX28" s="87"/>
      <c r="AJY28" s="87"/>
      <c r="AJZ28" s="87"/>
      <c r="AKA28" s="87"/>
      <c r="AKB28" s="87"/>
      <c r="AKC28" s="87"/>
      <c r="AKD28" s="87"/>
      <c r="AKE28" s="87"/>
      <c r="AKF28" s="87"/>
      <c r="AKG28" s="87"/>
      <c r="AKH28" s="87"/>
      <c r="AKI28" s="87"/>
      <c r="AKJ28" s="87"/>
      <c r="AKK28" s="87"/>
      <c r="AKL28" s="87"/>
      <c r="AKM28" s="87"/>
      <c r="AKN28" s="87"/>
      <c r="AKO28" s="87"/>
      <c r="AKP28" s="87"/>
      <c r="AKQ28" s="87"/>
      <c r="AKR28" s="87"/>
      <c r="AKS28" s="87"/>
      <c r="AKT28" s="87"/>
      <c r="AKU28" s="87"/>
      <c r="AKV28" s="87"/>
      <c r="AKW28" s="87"/>
      <c r="AKX28" s="87"/>
      <c r="AKY28" s="87"/>
      <c r="AKZ28" s="87"/>
      <c r="ALA28" s="87"/>
      <c r="ALB28" s="87"/>
      <c r="ALC28" s="87"/>
      <c r="ALD28" s="87"/>
      <c r="ALE28" s="87"/>
      <c r="ALF28" s="87"/>
      <c r="ALG28" s="87"/>
      <c r="ALH28" s="87"/>
      <c r="ALI28" s="87"/>
      <c r="ALJ28" s="87"/>
      <c r="ALK28" s="87"/>
      <c r="ALL28" s="87"/>
      <c r="ALM28" s="87"/>
      <c r="ALN28" s="87"/>
      <c r="ALO28" s="87"/>
      <c r="ALP28" s="87"/>
      <c r="ALQ28" s="87"/>
      <c r="ALR28" s="87"/>
      <c r="ALS28" s="87"/>
      <c r="ALT28" s="87"/>
      <c r="ALU28" s="87"/>
      <c r="ALV28" s="87"/>
      <c r="ALW28" s="87"/>
      <c r="ALX28" s="87"/>
      <c r="ALY28" s="87"/>
      <c r="ALZ28" s="87"/>
      <c r="AMA28" s="87"/>
      <c r="AMB28" s="87"/>
      <c r="AMC28" s="87"/>
      <c r="AMD28" s="87"/>
      <c r="AME28" s="87"/>
      <c r="AMF28" s="87"/>
      <c r="AMG28" s="87"/>
      <c r="AMH28" s="87"/>
      <c r="AMI28" s="87"/>
      <c r="AMJ28" s="87"/>
      <c r="AMK28" s="87"/>
      <c r="AML28" s="87"/>
    </row>
    <row r="29" spans="1:1026" s="90" customFormat="1" ht="33" x14ac:dyDescent="0.25">
      <c r="A29" s="87"/>
      <c r="B29" s="96" t="s">
        <v>231</v>
      </c>
      <c r="C29" s="97">
        <v>1.91</v>
      </c>
      <c r="D29" s="96" t="s">
        <v>523</v>
      </c>
      <c r="E29" s="97">
        <v>5.59</v>
      </c>
      <c r="F29" s="96" t="s">
        <v>523</v>
      </c>
      <c r="G29" s="97">
        <v>5.59</v>
      </c>
      <c r="H29" s="96" t="s">
        <v>38</v>
      </c>
      <c r="I29" s="97">
        <v>14.93</v>
      </c>
      <c r="J29" s="96" t="s">
        <v>231</v>
      </c>
      <c r="K29" s="97">
        <v>1.91</v>
      </c>
      <c r="L29" s="96" t="s">
        <v>500</v>
      </c>
      <c r="M29" s="97">
        <v>7.55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A29" s="87"/>
      <c r="KB29" s="87"/>
      <c r="KC29" s="87"/>
      <c r="KD29" s="87"/>
      <c r="KE29" s="87"/>
      <c r="KF29" s="87"/>
      <c r="KG29" s="87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/>
      <c r="MA29" s="87"/>
      <c r="MB29" s="87"/>
      <c r="MC29" s="87"/>
      <c r="MD29" s="87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7"/>
      <c r="NN29" s="87"/>
      <c r="NO29" s="87"/>
      <c r="NP29" s="87"/>
      <c r="NQ29" s="87"/>
      <c r="NR29" s="87"/>
      <c r="NS29" s="87"/>
      <c r="NT29" s="87"/>
      <c r="NU29" s="87"/>
      <c r="NV29" s="87"/>
      <c r="NW29" s="87"/>
      <c r="NX29" s="87"/>
      <c r="NY29" s="87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7"/>
      <c r="PI29" s="87"/>
      <c r="PJ29" s="87"/>
      <c r="PK29" s="87"/>
      <c r="PL29" s="87"/>
      <c r="PM29" s="87"/>
      <c r="PN29" s="87"/>
      <c r="PO29" s="87"/>
      <c r="PP29" s="87"/>
      <c r="PQ29" s="87"/>
      <c r="PR29" s="87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7"/>
      <c r="RD29" s="87"/>
      <c r="RE29" s="87"/>
      <c r="RF29" s="87"/>
      <c r="RG29" s="87"/>
      <c r="RH29" s="87"/>
      <c r="RI29" s="87"/>
      <c r="RJ29" s="87"/>
      <c r="RK29" s="87"/>
      <c r="RL29" s="87"/>
      <c r="RM29" s="87"/>
      <c r="RN29" s="87"/>
      <c r="RO29" s="87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87"/>
      <c r="TH29" s="87"/>
      <c r="TI29" s="87"/>
      <c r="TJ29" s="87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XV29" s="87"/>
      <c r="XW29" s="87"/>
      <c r="XX29" s="87"/>
      <c r="XY29" s="87"/>
      <c r="XZ29" s="87"/>
      <c r="YA29" s="87"/>
      <c r="YB29" s="87"/>
      <c r="YC29" s="87"/>
      <c r="YD29" s="87"/>
      <c r="YE29" s="87"/>
      <c r="YF29" s="87"/>
      <c r="YG29" s="87"/>
      <c r="YH29" s="87"/>
      <c r="YI29" s="87"/>
      <c r="YJ29" s="87"/>
      <c r="YK29" s="87"/>
      <c r="YL29" s="87"/>
      <c r="YM29" s="87"/>
      <c r="YN29" s="87"/>
      <c r="YO29" s="87"/>
      <c r="YP29" s="87"/>
      <c r="YQ29" s="87"/>
      <c r="YR29" s="87"/>
      <c r="YS29" s="87"/>
      <c r="YT29" s="87"/>
      <c r="YU29" s="87"/>
      <c r="YV29" s="87"/>
      <c r="YW29" s="87"/>
      <c r="YX29" s="87"/>
      <c r="YY29" s="87"/>
      <c r="YZ29" s="87"/>
      <c r="ZA29" s="87"/>
      <c r="ZB29" s="87"/>
      <c r="ZC29" s="87"/>
      <c r="ZD29" s="87"/>
      <c r="ZE29" s="87"/>
      <c r="ZF29" s="87"/>
      <c r="ZG29" s="87"/>
      <c r="ZH29" s="87"/>
      <c r="ZI29" s="87"/>
      <c r="ZJ29" s="87"/>
      <c r="ZK29" s="87"/>
      <c r="ZL29" s="87"/>
      <c r="ZM29" s="87"/>
      <c r="ZN29" s="87"/>
      <c r="ZO29" s="87"/>
      <c r="ZP29" s="87"/>
      <c r="ZQ29" s="87"/>
      <c r="ZR29" s="87"/>
      <c r="ZS29" s="87"/>
      <c r="ZT29" s="87"/>
      <c r="ZU29" s="87"/>
      <c r="ZV29" s="87"/>
      <c r="ZW29" s="87"/>
      <c r="ZX29" s="87"/>
      <c r="ZY29" s="87"/>
      <c r="ZZ29" s="87"/>
      <c r="AAA29" s="87"/>
      <c r="AAB29" s="87"/>
      <c r="AAC29" s="87"/>
      <c r="AAD29" s="87"/>
      <c r="AAE29" s="87"/>
      <c r="AAF29" s="87"/>
      <c r="AAG29" s="87"/>
      <c r="AAH29" s="87"/>
      <c r="AAI29" s="87"/>
      <c r="AAJ29" s="87"/>
      <c r="AAK29" s="87"/>
      <c r="AAL29" s="87"/>
      <c r="AAM29" s="87"/>
      <c r="AAN29" s="87"/>
      <c r="AAO29" s="87"/>
      <c r="AAP29" s="87"/>
      <c r="AAQ29" s="87"/>
      <c r="AAR29" s="87"/>
      <c r="AAS29" s="87"/>
      <c r="AAT29" s="87"/>
      <c r="AAU29" s="87"/>
      <c r="AAV29" s="87"/>
      <c r="AAW29" s="87"/>
      <c r="AAX29" s="87"/>
      <c r="AAY29" s="87"/>
      <c r="AAZ29" s="87"/>
      <c r="ABA29" s="87"/>
      <c r="ABB29" s="87"/>
      <c r="ABC29" s="87"/>
      <c r="ABD29" s="87"/>
      <c r="ABE29" s="87"/>
      <c r="ABF29" s="87"/>
      <c r="ABG29" s="87"/>
      <c r="ABH29" s="87"/>
      <c r="ABI29" s="87"/>
      <c r="ABJ29" s="87"/>
      <c r="ABK29" s="87"/>
      <c r="ABL29" s="87"/>
      <c r="ABM29" s="87"/>
      <c r="ABN29" s="87"/>
      <c r="ABO29" s="87"/>
      <c r="ABP29" s="87"/>
      <c r="ABQ29" s="87"/>
      <c r="ABR29" s="87"/>
      <c r="ABS29" s="87"/>
      <c r="ABT29" s="87"/>
      <c r="ABU29" s="87"/>
      <c r="ABV29" s="87"/>
      <c r="ABW29" s="87"/>
      <c r="ABX29" s="87"/>
      <c r="ABY29" s="87"/>
      <c r="ABZ29" s="87"/>
      <c r="ACA29" s="87"/>
      <c r="ACB29" s="87"/>
      <c r="ACC29" s="87"/>
      <c r="ACD29" s="87"/>
      <c r="ACE29" s="87"/>
      <c r="ACF29" s="87"/>
      <c r="ACG29" s="87"/>
      <c r="ACH29" s="87"/>
      <c r="ACI29" s="87"/>
      <c r="ACJ29" s="87"/>
      <c r="ACK29" s="87"/>
      <c r="ACL29" s="87"/>
      <c r="ACM29" s="87"/>
      <c r="ACN29" s="87"/>
      <c r="ACO29" s="87"/>
      <c r="ACP29" s="87"/>
      <c r="ACQ29" s="87"/>
      <c r="ACR29" s="87"/>
      <c r="ACS29" s="87"/>
      <c r="ACT29" s="87"/>
      <c r="ACU29" s="87"/>
      <c r="ACV29" s="87"/>
      <c r="ACW29" s="87"/>
      <c r="ACX29" s="87"/>
      <c r="ACY29" s="87"/>
      <c r="ACZ29" s="87"/>
      <c r="ADA29" s="87"/>
      <c r="ADB29" s="87"/>
      <c r="ADC29" s="87"/>
      <c r="ADD29" s="87"/>
      <c r="ADE29" s="87"/>
      <c r="ADF29" s="87"/>
      <c r="ADG29" s="87"/>
      <c r="ADH29" s="87"/>
      <c r="ADI29" s="87"/>
      <c r="ADJ29" s="87"/>
      <c r="ADK29" s="87"/>
      <c r="ADL29" s="87"/>
      <c r="ADM29" s="87"/>
      <c r="ADN29" s="87"/>
      <c r="ADO29" s="87"/>
      <c r="ADP29" s="87"/>
      <c r="ADQ29" s="87"/>
      <c r="ADR29" s="87"/>
      <c r="ADS29" s="87"/>
      <c r="ADT29" s="87"/>
      <c r="ADU29" s="87"/>
      <c r="ADV29" s="87"/>
      <c r="ADW29" s="87"/>
      <c r="ADX29" s="87"/>
      <c r="ADY29" s="87"/>
      <c r="ADZ29" s="87"/>
      <c r="AEA29" s="87"/>
      <c r="AEB29" s="87"/>
      <c r="AEC29" s="87"/>
      <c r="AED29" s="87"/>
      <c r="AEE29" s="87"/>
      <c r="AEF29" s="87"/>
      <c r="AEG29" s="87"/>
      <c r="AEH29" s="87"/>
      <c r="AEI29" s="87"/>
      <c r="AEJ29" s="87"/>
      <c r="AEK29" s="87"/>
      <c r="AEL29" s="87"/>
      <c r="AEM29" s="87"/>
      <c r="AEN29" s="87"/>
      <c r="AEO29" s="87"/>
      <c r="AEP29" s="87"/>
      <c r="AEQ29" s="87"/>
      <c r="AER29" s="87"/>
      <c r="AES29" s="87"/>
      <c r="AET29" s="87"/>
      <c r="AEU29" s="87"/>
      <c r="AEV29" s="87"/>
      <c r="AEW29" s="87"/>
      <c r="AEX29" s="87"/>
      <c r="AEY29" s="87"/>
      <c r="AEZ29" s="87"/>
      <c r="AFA29" s="87"/>
      <c r="AFB29" s="87"/>
      <c r="AFC29" s="87"/>
      <c r="AFD29" s="87"/>
      <c r="AFE29" s="87"/>
      <c r="AFF29" s="87"/>
      <c r="AFG29" s="87"/>
      <c r="AFH29" s="87"/>
      <c r="AFI29" s="87"/>
      <c r="AFJ29" s="87"/>
      <c r="AFK29" s="87"/>
      <c r="AFL29" s="87"/>
      <c r="AFM29" s="87"/>
      <c r="AFN29" s="87"/>
      <c r="AFO29" s="87"/>
      <c r="AFP29" s="87"/>
      <c r="AFQ29" s="87"/>
      <c r="AFR29" s="87"/>
      <c r="AFS29" s="87"/>
      <c r="AFT29" s="87"/>
      <c r="AFU29" s="87"/>
      <c r="AFV29" s="87"/>
      <c r="AFW29" s="87"/>
      <c r="AFX29" s="87"/>
      <c r="AFY29" s="87"/>
      <c r="AFZ29" s="87"/>
      <c r="AGA29" s="87"/>
      <c r="AGB29" s="87"/>
      <c r="AGC29" s="87"/>
      <c r="AGD29" s="87"/>
      <c r="AGE29" s="87"/>
      <c r="AGF29" s="87"/>
      <c r="AGG29" s="87"/>
      <c r="AGH29" s="87"/>
      <c r="AGI29" s="87"/>
      <c r="AGJ29" s="87"/>
      <c r="AGK29" s="87"/>
      <c r="AGL29" s="87"/>
      <c r="AGM29" s="87"/>
      <c r="AGN29" s="87"/>
      <c r="AGO29" s="87"/>
      <c r="AGP29" s="87"/>
      <c r="AGQ29" s="87"/>
      <c r="AGR29" s="87"/>
      <c r="AGS29" s="87"/>
      <c r="AGT29" s="87"/>
      <c r="AGU29" s="87"/>
      <c r="AGV29" s="87"/>
      <c r="AGW29" s="87"/>
      <c r="AGX29" s="87"/>
      <c r="AGY29" s="87"/>
      <c r="AGZ29" s="87"/>
      <c r="AHA29" s="87"/>
      <c r="AHB29" s="87"/>
      <c r="AHC29" s="87"/>
      <c r="AHD29" s="87"/>
      <c r="AHE29" s="87"/>
      <c r="AHF29" s="87"/>
      <c r="AHG29" s="87"/>
      <c r="AHH29" s="87"/>
      <c r="AHI29" s="87"/>
      <c r="AHJ29" s="87"/>
      <c r="AHK29" s="87"/>
      <c r="AHL29" s="87"/>
      <c r="AHM29" s="87"/>
      <c r="AHN29" s="87"/>
      <c r="AHO29" s="87"/>
      <c r="AHP29" s="87"/>
      <c r="AHQ29" s="87"/>
      <c r="AHR29" s="87"/>
      <c r="AHS29" s="87"/>
      <c r="AHT29" s="87"/>
      <c r="AHU29" s="87"/>
      <c r="AHV29" s="87"/>
      <c r="AHW29" s="87"/>
      <c r="AHX29" s="87"/>
      <c r="AHY29" s="87"/>
      <c r="AHZ29" s="87"/>
      <c r="AIA29" s="87"/>
      <c r="AIB29" s="87"/>
      <c r="AIC29" s="87"/>
      <c r="AID29" s="87"/>
      <c r="AIE29" s="87"/>
      <c r="AIF29" s="87"/>
      <c r="AIG29" s="87"/>
      <c r="AIH29" s="87"/>
      <c r="AII29" s="87"/>
      <c r="AIJ29" s="87"/>
      <c r="AIK29" s="87"/>
      <c r="AIL29" s="87"/>
      <c r="AIM29" s="87"/>
      <c r="AIN29" s="87"/>
      <c r="AIO29" s="87"/>
      <c r="AIP29" s="87"/>
      <c r="AIQ29" s="87"/>
      <c r="AIR29" s="87"/>
      <c r="AIS29" s="87"/>
      <c r="AIT29" s="87"/>
      <c r="AIU29" s="87"/>
      <c r="AIV29" s="87"/>
      <c r="AIW29" s="87"/>
      <c r="AIX29" s="87"/>
      <c r="AIY29" s="87"/>
      <c r="AIZ29" s="87"/>
      <c r="AJA29" s="87"/>
      <c r="AJB29" s="87"/>
      <c r="AJC29" s="87"/>
      <c r="AJD29" s="87"/>
      <c r="AJE29" s="87"/>
      <c r="AJF29" s="87"/>
      <c r="AJG29" s="87"/>
      <c r="AJH29" s="87"/>
      <c r="AJI29" s="87"/>
      <c r="AJJ29" s="87"/>
      <c r="AJK29" s="87"/>
      <c r="AJL29" s="87"/>
      <c r="AJM29" s="87"/>
      <c r="AJN29" s="87"/>
      <c r="AJO29" s="87"/>
      <c r="AJP29" s="87"/>
      <c r="AJQ29" s="87"/>
      <c r="AJR29" s="87"/>
      <c r="AJS29" s="87"/>
      <c r="AJT29" s="87"/>
      <c r="AJU29" s="87"/>
      <c r="AJV29" s="87"/>
      <c r="AJW29" s="87"/>
      <c r="AJX29" s="87"/>
      <c r="AJY29" s="87"/>
      <c r="AJZ29" s="87"/>
      <c r="AKA29" s="87"/>
      <c r="AKB29" s="87"/>
      <c r="AKC29" s="87"/>
      <c r="AKD29" s="87"/>
      <c r="AKE29" s="87"/>
      <c r="AKF29" s="87"/>
      <c r="AKG29" s="87"/>
      <c r="AKH29" s="87"/>
      <c r="AKI29" s="87"/>
      <c r="AKJ29" s="87"/>
      <c r="AKK29" s="87"/>
      <c r="AKL29" s="87"/>
      <c r="AKM29" s="87"/>
      <c r="AKN29" s="87"/>
      <c r="AKO29" s="87"/>
      <c r="AKP29" s="87"/>
      <c r="AKQ29" s="87"/>
      <c r="AKR29" s="87"/>
      <c r="AKS29" s="87"/>
      <c r="AKT29" s="87"/>
      <c r="AKU29" s="87"/>
      <c r="AKV29" s="87"/>
      <c r="AKW29" s="87"/>
      <c r="AKX29" s="87"/>
      <c r="AKY29" s="87"/>
      <c r="AKZ29" s="87"/>
      <c r="ALA29" s="87"/>
      <c r="ALB29" s="87"/>
      <c r="ALC29" s="87"/>
      <c r="ALD29" s="87"/>
      <c r="ALE29" s="87"/>
      <c r="ALF29" s="87"/>
      <c r="ALG29" s="87"/>
      <c r="ALH29" s="87"/>
      <c r="ALI29" s="87"/>
      <c r="ALJ29" s="87"/>
      <c r="ALK29" s="87"/>
      <c r="ALL29" s="87"/>
      <c r="ALM29" s="87"/>
      <c r="ALN29" s="87"/>
      <c r="ALO29" s="87"/>
      <c r="ALP29" s="87"/>
      <c r="ALQ29" s="87"/>
      <c r="ALR29" s="87"/>
      <c r="ALS29" s="87"/>
      <c r="ALT29" s="87"/>
      <c r="ALU29" s="87"/>
      <c r="ALV29" s="87"/>
      <c r="ALW29" s="87"/>
      <c r="ALX29" s="87"/>
      <c r="ALY29" s="87"/>
      <c r="ALZ29" s="87"/>
      <c r="AMA29" s="87"/>
      <c r="AMB29" s="87"/>
      <c r="AMC29" s="87"/>
      <c r="AMD29" s="87"/>
      <c r="AME29" s="87"/>
      <c r="AMF29" s="87"/>
      <c r="AMG29" s="87"/>
      <c r="AMH29" s="87"/>
      <c r="AMI29" s="87"/>
      <c r="AMJ29" s="87"/>
      <c r="AMK29" s="87"/>
      <c r="AML29" s="87"/>
    </row>
    <row r="30" spans="1:1026" s="90" customFormat="1" ht="33" x14ac:dyDescent="0.25">
      <c r="A30" s="87"/>
      <c r="B30" s="96" t="s">
        <v>503</v>
      </c>
      <c r="C30" s="97">
        <v>10.79</v>
      </c>
      <c r="D30" s="96" t="s">
        <v>541</v>
      </c>
      <c r="E30" s="97">
        <v>23.09</v>
      </c>
      <c r="F30" s="96" t="s">
        <v>448</v>
      </c>
      <c r="G30" s="97">
        <v>22.9</v>
      </c>
      <c r="H30" s="96" t="s">
        <v>500</v>
      </c>
      <c r="I30" s="97">
        <v>7.55</v>
      </c>
      <c r="J30" s="96" t="s">
        <v>500</v>
      </c>
      <c r="K30" s="97">
        <v>7.55</v>
      </c>
      <c r="L30" s="96" t="s">
        <v>326</v>
      </c>
      <c r="M30" s="97">
        <v>20.18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/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87"/>
      <c r="JM30" s="87"/>
      <c r="JN30" s="87"/>
      <c r="JO30" s="87"/>
      <c r="JP30" s="87"/>
      <c r="JQ30" s="87"/>
      <c r="JR30" s="87"/>
      <c r="JS30" s="87"/>
      <c r="JT30" s="87"/>
      <c r="JU30" s="87"/>
      <c r="JV30" s="87"/>
      <c r="JW30" s="87"/>
      <c r="JX30" s="87"/>
      <c r="JY30" s="87"/>
      <c r="JZ30" s="87"/>
      <c r="KA30" s="87"/>
      <c r="KB30" s="87"/>
      <c r="KC30" s="87"/>
      <c r="KD30" s="87"/>
      <c r="KE30" s="87"/>
      <c r="KF30" s="87"/>
      <c r="KG30" s="87"/>
      <c r="KH30" s="87"/>
      <c r="KI30" s="87"/>
      <c r="KJ30" s="87"/>
      <c r="KK30" s="87"/>
      <c r="KL30" s="87"/>
      <c r="KM30" s="87"/>
      <c r="KN30" s="87"/>
      <c r="KO30" s="87"/>
      <c r="KP30" s="87"/>
      <c r="KQ30" s="87"/>
      <c r="KR30" s="87"/>
      <c r="KS30" s="87"/>
      <c r="KT30" s="87"/>
      <c r="KU30" s="87"/>
      <c r="KV30" s="87"/>
      <c r="KW30" s="87"/>
      <c r="KX30" s="87"/>
      <c r="KY30" s="87"/>
      <c r="KZ30" s="87"/>
      <c r="LA30" s="87"/>
      <c r="LB30" s="87"/>
      <c r="LC30" s="87"/>
      <c r="LD30" s="87"/>
      <c r="LE30" s="87"/>
      <c r="LF30" s="87"/>
      <c r="LG30" s="87"/>
      <c r="LH30" s="87"/>
      <c r="LI30" s="87"/>
      <c r="LJ30" s="87"/>
      <c r="LK30" s="87"/>
      <c r="LL30" s="87"/>
      <c r="LM30" s="87"/>
      <c r="LN30" s="87"/>
      <c r="LO30" s="87"/>
      <c r="LP30" s="87"/>
      <c r="LQ30" s="87"/>
      <c r="LR30" s="87"/>
      <c r="LS30" s="87"/>
      <c r="LT30" s="87"/>
      <c r="LU30" s="87"/>
      <c r="LV30" s="87"/>
      <c r="LW30" s="87"/>
      <c r="LX30" s="87"/>
      <c r="LY30" s="87"/>
      <c r="LZ30" s="87"/>
      <c r="MA30" s="87"/>
      <c r="MB30" s="87"/>
      <c r="MC30" s="87"/>
      <c r="MD30" s="87"/>
      <c r="ME30" s="87"/>
      <c r="MF30" s="87"/>
      <c r="MG30" s="87"/>
      <c r="MH30" s="87"/>
      <c r="MI30" s="87"/>
      <c r="MJ30" s="87"/>
      <c r="MK30" s="87"/>
      <c r="ML30" s="87"/>
      <c r="MM30" s="87"/>
      <c r="MN30" s="87"/>
      <c r="MO30" s="87"/>
      <c r="MP30" s="87"/>
      <c r="MQ30" s="87"/>
      <c r="MR30" s="87"/>
      <c r="MS30" s="87"/>
      <c r="MT30" s="87"/>
      <c r="MU30" s="87"/>
      <c r="MV30" s="87"/>
      <c r="MW30" s="87"/>
      <c r="MX30" s="87"/>
      <c r="MY30" s="87"/>
      <c r="MZ30" s="87"/>
      <c r="NA30" s="87"/>
      <c r="NB30" s="87"/>
      <c r="NC30" s="87"/>
      <c r="ND30" s="87"/>
      <c r="NE30" s="87"/>
      <c r="NF30" s="87"/>
      <c r="NG30" s="87"/>
      <c r="NH30" s="87"/>
      <c r="NI30" s="87"/>
      <c r="NJ30" s="87"/>
      <c r="NK30" s="87"/>
      <c r="NL30" s="87"/>
      <c r="NM30" s="87"/>
      <c r="NN30" s="87"/>
      <c r="NO30" s="87"/>
      <c r="NP30" s="87"/>
      <c r="NQ30" s="87"/>
      <c r="NR30" s="87"/>
      <c r="NS30" s="87"/>
      <c r="NT30" s="87"/>
      <c r="NU30" s="87"/>
      <c r="NV30" s="87"/>
      <c r="NW30" s="87"/>
      <c r="NX30" s="87"/>
      <c r="NY30" s="87"/>
      <c r="NZ30" s="87"/>
      <c r="OA30" s="87"/>
      <c r="OB30" s="87"/>
      <c r="OC30" s="87"/>
      <c r="OD30" s="87"/>
      <c r="OE30" s="87"/>
      <c r="OF30" s="87"/>
      <c r="OG30" s="87"/>
      <c r="OH30" s="87"/>
      <c r="OI30" s="87"/>
      <c r="OJ30" s="87"/>
      <c r="OK30" s="87"/>
      <c r="OL30" s="87"/>
      <c r="OM30" s="87"/>
      <c r="ON30" s="87"/>
      <c r="OO30" s="87"/>
      <c r="OP30" s="87"/>
      <c r="OQ30" s="87"/>
      <c r="OR30" s="87"/>
      <c r="OS30" s="87"/>
      <c r="OT30" s="87"/>
      <c r="OU30" s="87"/>
      <c r="OV30" s="87"/>
      <c r="OW30" s="87"/>
      <c r="OX30" s="87"/>
      <c r="OY30" s="87"/>
      <c r="OZ30" s="87"/>
      <c r="PA30" s="87"/>
      <c r="PB30" s="87"/>
      <c r="PC30" s="87"/>
      <c r="PD30" s="87"/>
      <c r="PE30" s="87"/>
      <c r="PF30" s="87"/>
      <c r="PG30" s="87"/>
      <c r="PH30" s="87"/>
      <c r="PI30" s="87"/>
      <c r="PJ30" s="87"/>
      <c r="PK30" s="87"/>
      <c r="PL30" s="87"/>
      <c r="PM30" s="87"/>
      <c r="PN30" s="87"/>
      <c r="PO30" s="87"/>
      <c r="PP30" s="87"/>
      <c r="PQ30" s="87"/>
      <c r="PR30" s="87"/>
      <c r="PS30" s="87"/>
      <c r="PT30" s="87"/>
      <c r="PU30" s="87"/>
      <c r="PV30" s="87"/>
      <c r="PW30" s="87"/>
      <c r="PX30" s="87"/>
      <c r="PY30" s="87"/>
      <c r="PZ30" s="87"/>
      <c r="QA30" s="87"/>
      <c r="QB30" s="87"/>
      <c r="QC30" s="87"/>
      <c r="QD30" s="87"/>
      <c r="QE30" s="87"/>
      <c r="QF30" s="87"/>
      <c r="QG30" s="87"/>
      <c r="QH30" s="87"/>
      <c r="QI30" s="87"/>
      <c r="QJ30" s="87"/>
      <c r="QK30" s="87"/>
      <c r="QL30" s="87"/>
      <c r="QM30" s="87"/>
      <c r="QN30" s="87"/>
      <c r="QO30" s="87"/>
      <c r="QP30" s="87"/>
      <c r="QQ30" s="87"/>
      <c r="QR30" s="87"/>
      <c r="QS30" s="87"/>
      <c r="QT30" s="87"/>
      <c r="QU30" s="87"/>
      <c r="QV30" s="87"/>
      <c r="QW30" s="87"/>
      <c r="QX30" s="87"/>
      <c r="QY30" s="87"/>
      <c r="QZ30" s="87"/>
      <c r="RA30" s="87"/>
      <c r="RB30" s="87"/>
      <c r="RC30" s="87"/>
      <c r="RD30" s="87"/>
      <c r="RE30" s="87"/>
      <c r="RF30" s="87"/>
      <c r="RG30" s="87"/>
      <c r="RH30" s="87"/>
      <c r="RI30" s="87"/>
      <c r="RJ30" s="87"/>
      <c r="RK30" s="87"/>
      <c r="RL30" s="87"/>
      <c r="RM30" s="87"/>
      <c r="RN30" s="87"/>
      <c r="RO30" s="87"/>
      <c r="RP30" s="87"/>
      <c r="RQ30" s="87"/>
      <c r="RR30" s="87"/>
      <c r="RS30" s="87"/>
      <c r="RT30" s="87"/>
      <c r="RU30" s="87"/>
      <c r="RV30" s="87"/>
      <c r="RW30" s="87"/>
      <c r="RX30" s="87"/>
      <c r="RY30" s="87"/>
      <c r="RZ30" s="87"/>
      <c r="SA30" s="87"/>
      <c r="SB30" s="87"/>
      <c r="SC30" s="87"/>
      <c r="SD30" s="87"/>
      <c r="SE30" s="87"/>
      <c r="SF30" s="87"/>
      <c r="SG30" s="87"/>
      <c r="SH30" s="87"/>
      <c r="SI30" s="87"/>
      <c r="SJ30" s="87"/>
      <c r="SK30" s="87"/>
      <c r="SL30" s="87"/>
      <c r="SM30" s="87"/>
      <c r="SN30" s="87"/>
      <c r="SO30" s="87"/>
      <c r="SP30" s="87"/>
      <c r="SQ30" s="87"/>
      <c r="SR30" s="87"/>
      <c r="SS30" s="87"/>
      <c r="ST30" s="87"/>
      <c r="SU30" s="87"/>
      <c r="SV30" s="87"/>
      <c r="SW30" s="87"/>
      <c r="SX30" s="87"/>
      <c r="SY30" s="87"/>
      <c r="SZ30" s="87"/>
      <c r="TA30" s="87"/>
      <c r="TB30" s="87"/>
      <c r="TC30" s="87"/>
      <c r="TD30" s="87"/>
      <c r="TE30" s="87"/>
      <c r="TF30" s="87"/>
      <c r="TG30" s="87"/>
      <c r="TH30" s="87"/>
      <c r="TI30" s="87"/>
      <c r="TJ30" s="87"/>
      <c r="TK30" s="87"/>
      <c r="TL30" s="87"/>
      <c r="TM30" s="87"/>
      <c r="TN30" s="87"/>
      <c r="TO30" s="87"/>
      <c r="TP30" s="87"/>
      <c r="TQ30" s="87"/>
      <c r="TR30" s="87"/>
      <c r="TS30" s="87"/>
      <c r="TT30" s="87"/>
      <c r="TU30" s="87"/>
      <c r="TV30" s="87"/>
      <c r="TW30" s="87"/>
      <c r="TX30" s="87"/>
      <c r="TY30" s="87"/>
      <c r="TZ30" s="87"/>
      <c r="UA30" s="87"/>
      <c r="UB30" s="87"/>
      <c r="UC30" s="87"/>
      <c r="UD30" s="87"/>
      <c r="UE30" s="87"/>
      <c r="UF30" s="87"/>
      <c r="UG30" s="87"/>
      <c r="UH30" s="87"/>
      <c r="UI30" s="87"/>
      <c r="UJ30" s="87"/>
      <c r="UK30" s="87"/>
      <c r="UL30" s="87"/>
      <c r="UM30" s="87"/>
      <c r="UN30" s="87"/>
      <c r="UO30" s="87"/>
      <c r="UP30" s="87"/>
      <c r="UQ30" s="87"/>
      <c r="UR30" s="87"/>
      <c r="US30" s="87"/>
      <c r="UT30" s="87"/>
      <c r="UU30" s="87"/>
      <c r="UV30" s="87"/>
      <c r="UW30" s="87"/>
      <c r="UX30" s="87"/>
      <c r="UY30" s="87"/>
      <c r="UZ30" s="87"/>
      <c r="VA30" s="87"/>
      <c r="VB30" s="87"/>
      <c r="VC30" s="87"/>
      <c r="VD30" s="87"/>
      <c r="VE30" s="87"/>
      <c r="VF30" s="87"/>
      <c r="VG30" s="87"/>
      <c r="VH30" s="87"/>
      <c r="VI30" s="87"/>
      <c r="VJ30" s="87"/>
      <c r="VK30" s="87"/>
      <c r="VL30" s="87"/>
      <c r="VM30" s="87"/>
      <c r="VN30" s="87"/>
      <c r="VO30" s="87"/>
      <c r="VP30" s="87"/>
      <c r="VQ30" s="87"/>
      <c r="VR30" s="87"/>
      <c r="VS30" s="87"/>
      <c r="VT30" s="87"/>
      <c r="VU30" s="87"/>
      <c r="VV30" s="87"/>
      <c r="VW30" s="87"/>
      <c r="VX30" s="87"/>
      <c r="VY30" s="87"/>
      <c r="VZ30" s="87"/>
      <c r="WA30" s="87"/>
      <c r="WB30" s="87"/>
      <c r="WC30" s="87"/>
      <c r="WD30" s="87"/>
      <c r="WE30" s="87"/>
      <c r="WF30" s="87"/>
      <c r="WG30" s="87"/>
      <c r="WH30" s="87"/>
      <c r="WI30" s="87"/>
      <c r="WJ30" s="87"/>
      <c r="WK30" s="87"/>
      <c r="WL30" s="87"/>
      <c r="WM30" s="87"/>
      <c r="WN30" s="87"/>
      <c r="WO30" s="87"/>
      <c r="WP30" s="87"/>
      <c r="WQ30" s="87"/>
      <c r="WR30" s="87"/>
      <c r="WS30" s="87"/>
      <c r="WT30" s="87"/>
      <c r="WU30" s="87"/>
      <c r="WV30" s="87"/>
      <c r="WW30" s="87"/>
      <c r="WX30" s="87"/>
      <c r="WY30" s="87"/>
      <c r="WZ30" s="87"/>
      <c r="XA30" s="87"/>
      <c r="XB30" s="87"/>
      <c r="XC30" s="87"/>
      <c r="XD30" s="87"/>
      <c r="XE30" s="87"/>
      <c r="XF30" s="87"/>
      <c r="XG30" s="87"/>
      <c r="XH30" s="87"/>
      <c r="XI30" s="87"/>
      <c r="XJ30" s="87"/>
      <c r="XK30" s="87"/>
      <c r="XL30" s="87"/>
      <c r="XM30" s="87"/>
      <c r="XN30" s="87"/>
      <c r="XO30" s="87"/>
      <c r="XP30" s="87"/>
      <c r="XQ30" s="87"/>
      <c r="XR30" s="87"/>
      <c r="XS30" s="87"/>
      <c r="XT30" s="87"/>
      <c r="XU30" s="87"/>
      <c r="XV30" s="87"/>
      <c r="XW30" s="87"/>
      <c r="XX30" s="87"/>
      <c r="XY30" s="87"/>
      <c r="XZ30" s="87"/>
      <c r="YA30" s="87"/>
      <c r="YB30" s="87"/>
      <c r="YC30" s="87"/>
      <c r="YD30" s="87"/>
      <c r="YE30" s="87"/>
      <c r="YF30" s="87"/>
      <c r="YG30" s="87"/>
      <c r="YH30" s="87"/>
      <c r="YI30" s="87"/>
      <c r="YJ30" s="87"/>
      <c r="YK30" s="87"/>
      <c r="YL30" s="87"/>
      <c r="YM30" s="87"/>
      <c r="YN30" s="87"/>
      <c r="YO30" s="87"/>
      <c r="YP30" s="87"/>
      <c r="YQ30" s="87"/>
      <c r="YR30" s="87"/>
      <c r="YS30" s="87"/>
      <c r="YT30" s="87"/>
      <c r="YU30" s="87"/>
      <c r="YV30" s="87"/>
      <c r="YW30" s="87"/>
      <c r="YX30" s="87"/>
      <c r="YY30" s="87"/>
      <c r="YZ30" s="87"/>
      <c r="ZA30" s="87"/>
      <c r="ZB30" s="87"/>
      <c r="ZC30" s="87"/>
      <c r="ZD30" s="87"/>
      <c r="ZE30" s="87"/>
      <c r="ZF30" s="87"/>
      <c r="ZG30" s="87"/>
      <c r="ZH30" s="87"/>
      <c r="ZI30" s="87"/>
      <c r="ZJ30" s="87"/>
      <c r="ZK30" s="87"/>
      <c r="ZL30" s="87"/>
      <c r="ZM30" s="87"/>
      <c r="ZN30" s="87"/>
      <c r="ZO30" s="87"/>
      <c r="ZP30" s="87"/>
      <c r="ZQ30" s="87"/>
      <c r="ZR30" s="87"/>
      <c r="ZS30" s="87"/>
      <c r="ZT30" s="87"/>
      <c r="ZU30" s="87"/>
      <c r="ZV30" s="87"/>
      <c r="ZW30" s="87"/>
      <c r="ZX30" s="87"/>
      <c r="ZY30" s="87"/>
      <c r="ZZ30" s="87"/>
      <c r="AAA30" s="87"/>
      <c r="AAB30" s="87"/>
      <c r="AAC30" s="87"/>
      <c r="AAD30" s="87"/>
      <c r="AAE30" s="87"/>
      <c r="AAF30" s="87"/>
      <c r="AAG30" s="87"/>
      <c r="AAH30" s="87"/>
      <c r="AAI30" s="87"/>
      <c r="AAJ30" s="87"/>
      <c r="AAK30" s="87"/>
      <c r="AAL30" s="87"/>
      <c r="AAM30" s="87"/>
      <c r="AAN30" s="87"/>
      <c r="AAO30" s="87"/>
      <c r="AAP30" s="87"/>
      <c r="AAQ30" s="87"/>
      <c r="AAR30" s="87"/>
      <c r="AAS30" s="87"/>
      <c r="AAT30" s="87"/>
      <c r="AAU30" s="87"/>
      <c r="AAV30" s="87"/>
      <c r="AAW30" s="87"/>
      <c r="AAX30" s="87"/>
      <c r="AAY30" s="87"/>
      <c r="AAZ30" s="87"/>
      <c r="ABA30" s="87"/>
      <c r="ABB30" s="87"/>
      <c r="ABC30" s="87"/>
      <c r="ABD30" s="87"/>
      <c r="ABE30" s="87"/>
      <c r="ABF30" s="87"/>
      <c r="ABG30" s="87"/>
      <c r="ABH30" s="87"/>
      <c r="ABI30" s="87"/>
      <c r="ABJ30" s="87"/>
      <c r="ABK30" s="87"/>
      <c r="ABL30" s="87"/>
      <c r="ABM30" s="87"/>
      <c r="ABN30" s="87"/>
      <c r="ABO30" s="87"/>
      <c r="ABP30" s="87"/>
      <c r="ABQ30" s="87"/>
      <c r="ABR30" s="87"/>
      <c r="ABS30" s="87"/>
      <c r="ABT30" s="87"/>
      <c r="ABU30" s="87"/>
      <c r="ABV30" s="87"/>
      <c r="ABW30" s="87"/>
      <c r="ABX30" s="87"/>
      <c r="ABY30" s="87"/>
      <c r="ABZ30" s="87"/>
      <c r="ACA30" s="87"/>
      <c r="ACB30" s="87"/>
      <c r="ACC30" s="87"/>
      <c r="ACD30" s="87"/>
      <c r="ACE30" s="87"/>
      <c r="ACF30" s="87"/>
      <c r="ACG30" s="87"/>
      <c r="ACH30" s="87"/>
      <c r="ACI30" s="87"/>
      <c r="ACJ30" s="87"/>
      <c r="ACK30" s="87"/>
      <c r="ACL30" s="87"/>
      <c r="ACM30" s="87"/>
      <c r="ACN30" s="87"/>
      <c r="ACO30" s="87"/>
      <c r="ACP30" s="87"/>
      <c r="ACQ30" s="87"/>
      <c r="ACR30" s="87"/>
      <c r="ACS30" s="87"/>
      <c r="ACT30" s="87"/>
      <c r="ACU30" s="87"/>
      <c r="ACV30" s="87"/>
      <c r="ACW30" s="87"/>
      <c r="ACX30" s="87"/>
      <c r="ACY30" s="87"/>
      <c r="ACZ30" s="87"/>
      <c r="ADA30" s="87"/>
      <c r="ADB30" s="87"/>
      <c r="ADC30" s="87"/>
      <c r="ADD30" s="87"/>
      <c r="ADE30" s="87"/>
      <c r="ADF30" s="87"/>
      <c r="ADG30" s="87"/>
      <c r="ADH30" s="87"/>
      <c r="ADI30" s="87"/>
      <c r="ADJ30" s="87"/>
      <c r="ADK30" s="87"/>
      <c r="ADL30" s="87"/>
      <c r="ADM30" s="87"/>
      <c r="ADN30" s="87"/>
      <c r="ADO30" s="87"/>
      <c r="ADP30" s="87"/>
      <c r="ADQ30" s="87"/>
      <c r="ADR30" s="87"/>
      <c r="ADS30" s="87"/>
      <c r="ADT30" s="87"/>
      <c r="ADU30" s="87"/>
      <c r="ADV30" s="87"/>
      <c r="ADW30" s="87"/>
      <c r="ADX30" s="87"/>
      <c r="ADY30" s="87"/>
      <c r="ADZ30" s="87"/>
      <c r="AEA30" s="87"/>
      <c r="AEB30" s="87"/>
      <c r="AEC30" s="87"/>
      <c r="AED30" s="87"/>
      <c r="AEE30" s="87"/>
      <c r="AEF30" s="87"/>
      <c r="AEG30" s="87"/>
      <c r="AEH30" s="87"/>
      <c r="AEI30" s="87"/>
      <c r="AEJ30" s="87"/>
      <c r="AEK30" s="87"/>
      <c r="AEL30" s="87"/>
      <c r="AEM30" s="87"/>
      <c r="AEN30" s="87"/>
      <c r="AEO30" s="87"/>
      <c r="AEP30" s="87"/>
      <c r="AEQ30" s="87"/>
      <c r="AER30" s="87"/>
      <c r="AES30" s="87"/>
      <c r="AET30" s="87"/>
      <c r="AEU30" s="87"/>
      <c r="AEV30" s="87"/>
      <c r="AEW30" s="87"/>
      <c r="AEX30" s="87"/>
      <c r="AEY30" s="87"/>
      <c r="AEZ30" s="87"/>
      <c r="AFA30" s="87"/>
      <c r="AFB30" s="87"/>
      <c r="AFC30" s="87"/>
      <c r="AFD30" s="87"/>
      <c r="AFE30" s="87"/>
      <c r="AFF30" s="87"/>
      <c r="AFG30" s="87"/>
      <c r="AFH30" s="87"/>
      <c r="AFI30" s="87"/>
      <c r="AFJ30" s="87"/>
      <c r="AFK30" s="87"/>
      <c r="AFL30" s="87"/>
      <c r="AFM30" s="87"/>
      <c r="AFN30" s="87"/>
      <c r="AFO30" s="87"/>
      <c r="AFP30" s="87"/>
      <c r="AFQ30" s="87"/>
      <c r="AFR30" s="87"/>
      <c r="AFS30" s="87"/>
      <c r="AFT30" s="87"/>
      <c r="AFU30" s="87"/>
      <c r="AFV30" s="87"/>
      <c r="AFW30" s="87"/>
      <c r="AFX30" s="87"/>
      <c r="AFY30" s="87"/>
      <c r="AFZ30" s="87"/>
      <c r="AGA30" s="87"/>
      <c r="AGB30" s="87"/>
      <c r="AGC30" s="87"/>
      <c r="AGD30" s="87"/>
      <c r="AGE30" s="87"/>
      <c r="AGF30" s="87"/>
      <c r="AGG30" s="87"/>
      <c r="AGH30" s="87"/>
      <c r="AGI30" s="87"/>
      <c r="AGJ30" s="87"/>
      <c r="AGK30" s="87"/>
      <c r="AGL30" s="87"/>
      <c r="AGM30" s="87"/>
      <c r="AGN30" s="87"/>
      <c r="AGO30" s="87"/>
      <c r="AGP30" s="87"/>
      <c r="AGQ30" s="87"/>
      <c r="AGR30" s="87"/>
      <c r="AGS30" s="87"/>
      <c r="AGT30" s="87"/>
      <c r="AGU30" s="87"/>
      <c r="AGV30" s="87"/>
      <c r="AGW30" s="87"/>
      <c r="AGX30" s="87"/>
      <c r="AGY30" s="87"/>
      <c r="AGZ30" s="87"/>
      <c r="AHA30" s="87"/>
      <c r="AHB30" s="87"/>
      <c r="AHC30" s="87"/>
      <c r="AHD30" s="87"/>
      <c r="AHE30" s="87"/>
      <c r="AHF30" s="87"/>
      <c r="AHG30" s="87"/>
      <c r="AHH30" s="87"/>
      <c r="AHI30" s="87"/>
      <c r="AHJ30" s="87"/>
      <c r="AHK30" s="87"/>
      <c r="AHL30" s="87"/>
      <c r="AHM30" s="87"/>
      <c r="AHN30" s="87"/>
      <c r="AHO30" s="87"/>
      <c r="AHP30" s="87"/>
      <c r="AHQ30" s="87"/>
      <c r="AHR30" s="87"/>
      <c r="AHS30" s="87"/>
      <c r="AHT30" s="87"/>
      <c r="AHU30" s="87"/>
      <c r="AHV30" s="87"/>
      <c r="AHW30" s="87"/>
      <c r="AHX30" s="87"/>
      <c r="AHY30" s="87"/>
      <c r="AHZ30" s="87"/>
      <c r="AIA30" s="87"/>
      <c r="AIB30" s="87"/>
      <c r="AIC30" s="87"/>
      <c r="AID30" s="87"/>
      <c r="AIE30" s="87"/>
      <c r="AIF30" s="87"/>
      <c r="AIG30" s="87"/>
      <c r="AIH30" s="87"/>
      <c r="AII30" s="87"/>
      <c r="AIJ30" s="87"/>
      <c r="AIK30" s="87"/>
      <c r="AIL30" s="87"/>
      <c r="AIM30" s="87"/>
      <c r="AIN30" s="87"/>
      <c r="AIO30" s="87"/>
      <c r="AIP30" s="87"/>
      <c r="AIQ30" s="87"/>
      <c r="AIR30" s="87"/>
      <c r="AIS30" s="87"/>
      <c r="AIT30" s="87"/>
      <c r="AIU30" s="87"/>
      <c r="AIV30" s="87"/>
      <c r="AIW30" s="87"/>
      <c r="AIX30" s="87"/>
      <c r="AIY30" s="87"/>
      <c r="AIZ30" s="87"/>
      <c r="AJA30" s="87"/>
      <c r="AJB30" s="87"/>
      <c r="AJC30" s="87"/>
      <c r="AJD30" s="87"/>
      <c r="AJE30" s="87"/>
      <c r="AJF30" s="87"/>
      <c r="AJG30" s="87"/>
      <c r="AJH30" s="87"/>
      <c r="AJI30" s="87"/>
      <c r="AJJ30" s="87"/>
      <c r="AJK30" s="87"/>
      <c r="AJL30" s="87"/>
      <c r="AJM30" s="87"/>
      <c r="AJN30" s="87"/>
      <c r="AJO30" s="87"/>
      <c r="AJP30" s="87"/>
      <c r="AJQ30" s="87"/>
      <c r="AJR30" s="87"/>
      <c r="AJS30" s="87"/>
      <c r="AJT30" s="87"/>
      <c r="AJU30" s="87"/>
      <c r="AJV30" s="87"/>
      <c r="AJW30" s="87"/>
      <c r="AJX30" s="87"/>
      <c r="AJY30" s="87"/>
      <c r="AJZ30" s="87"/>
      <c r="AKA30" s="87"/>
      <c r="AKB30" s="87"/>
      <c r="AKC30" s="87"/>
      <c r="AKD30" s="87"/>
      <c r="AKE30" s="87"/>
      <c r="AKF30" s="87"/>
      <c r="AKG30" s="87"/>
      <c r="AKH30" s="87"/>
      <c r="AKI30" s="87"/>
      <c r="AKJ30" s="87"/>
      <c r="AKK30" s="87"/>
      <c r="AKL30" s="87"/>
      <c r="AKM30" s="87"/>
      <c r="AKN30" s="87"/>
      <c r="AKO30" s="87"/>
      <c r="AKP30" s="87"/>
      <c r="AKQ30" s="87"/>
      <c r="AKR30" s="87"/>
      <c r="AKS30" s="87"/>
      <c r="AKT30" s="87"/>
      <c r="AKU30" s="87"/>
      <c r="AKV30" s="87"/>
      <c r="AKW30" s="87"/>
      <c r="AKX30" s="87"/>
      <c r="AKY30" s="87"/>
      <c r="AKZ30" s="87"/>
      <c r="ALA30" s="87"/>
      <c r="ALB30" s="87"/>
      <c r="ALC30" s="87"/>
      <c r="ALD30" s="87"/>
      <c r="ALE30" s="87"/>
      <c r="ALF30" s="87"/>
      <c r="ALG30" s="87"/>
      <c r="ALH30" s="87"/>
      <c r="ALI30" s="87"/>
      <c r="ALJ30" s="87"/>
      <c r="ALK30" s="87"/>
      <c r="ALL30" s="87"/>
      <c r="ALM30" s="87"/>
      <c r="ALN30" s="87"/>
      <c r="ALO30" s="87"/>
      <c r="ALP30" s="87"/>
      <c r="ALQ30" s="87"/>
      <c r="ALR30" s="87"/>
      <c r="ALS30" s="87"/>
      <c r="ALT30" s="87"/>
      <c r="ALU30" s="87"/>
      <c r="ALV30" s="87"/>
      <c r="ALW30" s="87"/>
      <c r="ALX30" s="87"/>
      <c r="ALY30" s="87"/>
      <c r="ALZ30" s="87"/>
      <c r="AMA30" s="87"/>
      <c r="AMB30" s="87"/>
      <c r="AMC30" s="87"/>
      <c r="AMD30" s="87"/>
      <c r="AME30" s="87"/>
      <c r="AMF30" s="87"/>
      <c r="AMG30" s="87"/>
      <c r="AMH30" s="87"/>
      <c r="AMI30" s="87"/>
      <c r="AMJ30" s="87"/>
      <c r="AMK30" s="87"/>
      <c r="AML30" s="87"/>
    </row>
    <row r="31" spans="1:1026" s="90" customFormat="1" x14ac:dyDescent="0.25">
      <c r="A31" s="87"/>
      <c r="B31" s="96" t="s">
        <v>448</v>
      </c>
      <c r="C31" s="97">
        <v>22.9</v>
      </c>
      <c r="D31" s="91"/>
      <c r="E31" s="93"/>
      <c r="F31" s="88"/>
      <c r="G31" s="89"/>
      <c r="H31" s="91"/>
      <c r="I31" s="93"/>
      <c r="J31" s="94"/>
      <c r="K31" s="93"/>
      <c r="L31" s="88"/>
      <c r="M31" s="89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/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87"/>
      <c r="JM31" s="87"/>
      <c r="JN31" s="87"/>
      <c r="JO31" s="87"/>
      <c r="JP31" s="87"/>
      <c r="JQ31" s="87"/>
      <c r="JR31" s="87"/>
      <c r="JS31" s="87"/>
      <c r="JT31" s="87"/>
      <c r="JU31" s="87"/>
      <c r="JV31" s="87"/>
      <c r="JW31" s="87"/>
      <c r="JX31" s="87"/>
      <c r="JY31" s="87"/>
      <c r="JZ31" s="87"/>
      <c r="KA31" s="87"/>
      <c r="KB31" s="87"/>
      <c r="KC31" s="87"/>
      <c r="KD31" s="87"/>
      <c r="KE31" s="87"/>
      <c r="KF31" s="87"/>
      <c r="KG31" s="87"/>
      <c r="KH31" s="87"/>
      <c r="KI31" s="87"/>
      <c r="KJ31" s="87"/>
      <c r="KK31" s="87"/>
      <c r="KL31" s="87"/>
      <c r="KM31" s="87"/>
      <c r="KN31" s="87"/>
      <c r="KO31" s="87"/>
      <c r="KP31" s="87"/>
      <c r="KQ31" s="87"/>
      <c r="KR31" s="87"/>
      <c r="KS31" s="87"/>
      <c r="KT31" s="87"/>
      <c r="KU31" s="87"/>
      <c r="KV31" s="87"/>
      <c r="KW31" s="87"/>
      <c r="KX31" s="87"/>
      <c r="KY31" s="87"/>
      <c r="KZ31" s="87"/>
      <c r="LA31" s="87"/>
      <c r="LB31" s="87"/>
      <c r="LC31" s="87"/>
      <c r="LD31" s="87"/>
      <c r="LE31" s="87"/>
      <c r="LF31" s="87"/>
      <c r="LG31" s="87"/>
      <c r="LH31" s="87"/>
      <c r="LI31" s="87"/>
      <c r="LJ31" s="87"/>
      <c r="LK31" s="87"/>
      <c r="LL31" s="87"/>
      <c r="LM31" s="87"/>
      <c r="LN31" s="87"/>
      <c r="LO31" s="87"/>
      <c r="LP31" s="87"/>
      <c r="LQ31" s="87"/>
      <c r="LR31" s="87"/>
      <c r="LS31" s="87"/>
      <c r="LT31" s="87"/>
      <c r="LU31" s="87"/>
      <c r="LV31" s="87"/>
      <c r="LW31" s="87"/>
      <c r="LX31" s="87"/>
      <c r="LY31" s="87"/>
      <c r="LZ31" s="87"/>
      <c r="MA31" s="87"/>
      <c r="MB31" s="87"/>
      <c r="MC31" s="87"/>
      <c r="MD31" s="87"/>
      <c r="ME31" s="87"/>
      <c r="MF31" s="87"/>
      <c r="MG31" s="87"/>
      <c r="MH31" s="87"/>
      <c r="MI31" s="87"/>
      <c r="MJ31" s="87"/>
      <c r="MK31" s="87"/>
      <c r="ML31" s="87"/>
      <c r="MM31" s="87"/>
      <c r="MN31" s="87"/>
      <c r="MO31" s="87"/>
      <c r="MP31" s="87"/>
      <c r="MQ31" s="87"/>
      <c r="MR31" s="87"/>
      <c r="MS31" s="87"/>
      <c r="MT31" s="87"/>
      <c r="MU31" s="87"/>
      <c r="MV31" s="87"/>
      <c r="MW31" s="87"/>
      <c r="MX31" s="87"/>
      <c r="MY31" s="87"/>
      <c r="MZ31" s="87"/>
      <c r="NA31" s="87"/>
      <c r="NB31" s="87"/>
      <c r="NC31" s="87"/>
      <c r="ND31" s="87"/>
      <c r="NE31" s="87"/>
      <c r="NF31" s="87"/>
      <c r="NG31" s="87"/>
      <c r="NH31" s="87"/>
      <c r="NI31" s="87"/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7"/>
      <c r="NX31" s="87"/>
      <c r="NY31" s="87"/>
      <c r="NZ31" s="87"/>
      <c r="OA31" s="87"/>
      <c r="OB31" s="87"/>
      <c r="OC31" s="87"/>
      <c r="OD31" s="87"/>
      <c r="OE31" s="87"/>
      <c r="OF31" s="87"/>
      <c r="OG31" s="87"/>
      <c r="OH31" s="87"/>
      <c r="OI31" s="87"/>
      <c r="OJ31" s="87"/>
      <c r="OK31" s="87"/>
      <c r="OL31" s="87"/>
      <c r="OM31" s="87"/>
      <c r="ON31" s="87"/>
      <c r="OO31" s="87"/>
      <c r="OP31" s="87"/>
      <c r="OQ31" s="87"/>
      <c r="OR31" s="87"/>
      <c r="OS31" s="87"/>
      <c r="OT31" s="87"/>
      <c r="OU31" s="87"/>
      <c r="OV31" s="87"/>
      <c r="OW31" s="87"/>
      <c r="OX31" s="87"/>
      <c r="OY31" s="87"/>
      <c r="OZ31" s="87"/>
      <c r="PA31" s="87"/>
      <c r="PB31" s="87"/>
      <c r="PC31" s="87"/>
      <c r="PD31" s="87"/>
      <c r="PE31" s="87"/>
      <c r="PF31" s="87"/>
      <c r="PG31" s="87"/>
      <c r="PH31" s="87"/>
      <c r="PI31" s="87"/>
      <c r="PJ31" s="87"/>
      <c r="PK31" s="87"/>
      <c r="PL31" s="87"/>
      <c r="PM31" s="87"/>
      <c r="PN31" s="87"/>
      <c r="PO31" s="87"/>
      <c r="PP31" s="87"/>
      <c r="PQ31" s="87"/>
      <c r="PR31" s="87"/>
      <c r="PS31" s="87"/>
      <c r="PT31" s="87"/>
      <c r="PU31" s="87"/>
      <c r="PV31" s="87"/>
      <c r="PW31" s="87"/>
      <c r="PX31" s="87"/>
      <c r="PY31" s="87"/>
      <c r="PZ31" s="87"/>
      <c r="QA31" s="87"/>
      <c r="QB31" s="87"/>
      <c r="QC31" s="87"/>
      <c r="QD31" s="87"/>
      <c r="QE31" s="87"/>
      <c r="QF31" s="87"/>
      <c r="QG31" s="87"/>
      <c r="QH31" s="87"/>
      <c r="QI31" s="87"/>
      <c r="QJ31" s="87"/>
      <c r="QK31" s="87"/>
      <c r="QL31" s="87"/>
      <c r="QM31" s="87"/>
      <c r="QN31" s="87"/>
      <c r="QO31" s="87"/>
      <c r="QP31" s="87"/>
      <c r="QQ31" s="87"/>
      <c r="QR31" s="87"/>
      <c r="QS31" s="87"/>
      <c r="QT31" s="87"/>
      <c r="QU31" s="87"/>
      <c r="QV31" s="87"/>
      <c r="QW31" s="87"/>
      <c r="QX31" s="87"/>
      <c r="QY31" s="87"/>
      <c r="QZ31" s="87"/>
      <c r="RA31" s="87"/>
      <c r="RB31" s="87"/>
      <c r="RC31" s="87"/>
      <c r="RD31" s="87"/>
      <c r="RE31" s="87"/>
      <c r="RF31" s="87"/>
      <c r="RG31" s="87"/>
      <c r="RH31" s="87"/>
      <c r="RI31" s="87"/>
      <c r="RJ31" s="87"/>
      <c r="RK31" s="87"/>
      <c r="RL31" s="87"/>
      <c r="RM31" s="87"/>
      <c r="RN31" s="87"/>
      <c r="RO31" s="87"/>
      <c r="RP31" s="87"/>
      <c r="RQ31" s="87"/>
      <c r="RR31" s="87"/>
      <c r="RS31" s="87"/>
      <c r="RT31" s="87"/>
      <c r="RU31" s="87"/>
      <c r="RV31" s="87"/>
      <c r="RW31" s="87"/>
      <c r="RX31" s="87"/>
      <c r="RY31" s="87"/>
      <c r="RZ31" s="87"/>
      <c r="SA31" s="87"/>
      <c r="SB31" s="87"/>
      <c r="SC31" s="87"/>
      <c r="SD31" s="87"/>
      <c r="SE31" s="87"/>
      <c r="SF31" s="87"/>
      <c r="SG31" s="87"/>
      <c r="SH31" s="87"/>
      <c r="SI31" s="87"/>
      <c r="SJ31" s="87"/>
      <c r="SK31" s="87"/>
      <c r="SL31" s="87"/>
      <c r="SM31" s="87"/>
      <c r="SN31" s="87"/>
      <c r="SO31" s="87"/>
      <c r="SP31" s="87"/>
      <c r="SQ31" s="87"/>
      <c r="SR31" s="87"/>
      <c r="SS31" s="87"/>
      <c r="ST31" s="87"/>
      <c r="SU31" s="87"/>
      <c r="SV31" s="87"/>
      <c r="SW31" s="87"/>
      <c r="SX31" s="87"/>
      <c r="SY31" s="87"/>
      <c r="SZ31" s="87"/>
      <c r="TA31" s="87"/>
      <c r="TB31" s="87"/>
      <c r="TC31" s="87"/>
      <c r="TD31" s="87"/>
      <c r="TE31" s="87"/>
      <c r="TF31" s="87"/>
      <c r="TG31" s="87"/>
      <c r="TH31" s="87"/>
      <c r="TI31" s="87"/>
      <c r="TJ31" s="87"/>
      <c r="TK31" s="87"/>
      <c r="TL31" s="87"/>
      <c r="TM31" s="87"/>
      <c r="TN31" s="87"/>
      <c r="TO31" s="87"/>
      <c r="TP31" s="87"/>
      <c r="TQ31" s="87"/>
      <c r="TR31" s="87"/>
      <c r="TS31" s="87"/>
      <c r="TT31" s="87"/>
      <c r="TU31" s="87"/>
      <c r="TV31" s="87"/>
      <c r="TW31" s="87"/>
      <c r="TX31" s="87"/>
      <c r="TY31" s="87"/>
      <c r="TZ31" s="87"/>
      <c r="UA31" s="87"/>
      <c r="UB31" s="87"/>
      <c r="UC31" s="87"/>
      <c r="UD31" s="87"/>
      <c r="UE31" s="87"/>
      <c r="UF31" s="87"/>
      <c r="UG31" s="87"/>
      <c r="UH31" s="87"/>
      <c r="UI31" s="87"/>
      <c r="UJ31" s="87"/>
      <c r="UK31" s="87"/>
      <c r="UL31" s="87"/>
      <c r="UM31" s="87"/>
      <c r="UN31" s="87"/>
      <c r="UO31" s="87"/>
      <c r="UP31" s="87"/>
      <c r="UQ31" s="87"/>
      <c r="UR31" s="87"/>
      <c r="US31" s="87"/>
      <c r="UT31" s="87"/>
      <c r="UU31" s="87"/>
      <c r="UV31" s="87"/>
      <c r="UW31" s="87"/>
      <c r="UX31" s="87"/>
      <c r="UY31" s="87"/>
      <c r="UZ31" s="87"/>
      <c r="VA31" s="87"/>
      <c r="VB31" s="87"/>
      <c r="VC31" s="87"/>
      <c r="VD31" s="87"/>
      <c r="VE31" s="87"/>
      <c r="VF31" s="87"/>
      <c r="VG31" s="87"/>
      <c r="VH31" s="87"/>
      <c r="VI31" s="87"/>
      <c r="VJ31" s="87"/>
      <c r="VK31" s="87"/>
      <c r="VL31" s="87"/>
      <c r="VM31" s="87"/>
      <c r="VN31" s="87"/>
      <c r="VO31" s="87"/>
      <c r="VP31" s="87"/>
      <c r="VQ31" s="87"/>
      <c r="VR31" s="87"/>
      <c r="VS31" s="87"/>
      <c r="VT31" s="87"/>
      <c r="VU31" s="87"/>
      <c r="VV31" s="87"/>
      <c r="VW31" s="87"/>
      <c r="VX31" s="87"/>
      <c r="VY31" s="87"/>
      <c r="VZ31" s="87"/>
      <c r="WA31" s="87"/>
      <c r="WB31" s="87"/>
      <c r="WC31" s="87"/>
      <c r="WD31" s="87"/>
      <c r="WE31" s="87"/>
      <c r="WF31" s="87"/>
      <c r="WG31" s="87"/>
      <c r="WH31" s="87"/>
      <c r="WI31" s="87"/>
      <c r="WJ31" s="87"/>
      <c r="WK31" s="87"/>
      <c r="WL31" s="87"/>
      <c r="WM31" s="87"/>
      <c r="WN31" s="87"/>
      <c r="WO31" s="87"/>
      <c r="WP31" s="87"/>
      <c r="WQ31" s="87"/>
      <c r="WR31" s="87"/>
      <c r="WS31" s="87"/>
      <c r="WT31" s="87"/>
      <c r="WU31" s="87"/>
      <c r="WV31" s="87"/>
      <c r="WW31" s="87"/>
      <c r="WX31" s="87"/>
      <c r="WY31" s="87"/>
      <c r="WZ31" s="87"/>
      <c r="XA31" s="87"/>
      <c r="XB31" s="87"/>
      <c r="XC31" s="87"/>
      <c r="XD31" s="87"/>
      <c r="XE31" s="87"/>
      <c r="XF31" s="87"/>
      <c r="XG31" s="87"/>
      <c r="XH31" s="87"/>
      <c r="XI31" s="87"/>
      <c r="XJ31" s="87"/>
      <c r="XK31" s="87"/>
      <c r="XL31" s="87"/>
      <c r="XM31" s="87"/>
      <c r="XN31" s="87"/>
      <c r="XO31" s="87"/>
      <c r="XP31" s="87"/>
      <c r="XQ31" s="87"/>
      <c r="XR31" s="87"/>
      <c r="XS31" s="87"/>
      <c r="XT31" s="87"/>
      <c r="XU31" s="87"/>
      <c r="XV31" s="87"/>
      <c r="XW31" s="87"/>
      <c r="XX31" s="87"/>
      <c r="XY31" s="87"/>
      <c r="XZ31" s="87"/>
      <c r="YA31" s="87"/>
      <c r="YB31" s="87"/>
      <c r="YC31" s="87"/>
      <c r="YD31" s="87"/>
      <c r="YE31" s="87"/>
      <c r="YF31" s="87"/>
      <c r="YG31" s="87"/>
      <c r="YH31" s="87"/>
      <c r="YI31" s="87"/>
      <c r="YJ31" s="87"/>
      <c r="YK31" s="87"/>
      <c r="YL31" s="87"/>
      <c r="YM31" s="87"/>
      <c r="YN31" s="87"/>
      <c r="YO31" s="87"/>
      <c r="YP31" s="87"/>
      <c r="YQ31" s="87"/>
      <c r="YR31" s="87"/>
      <c r="YS31" s="87"/>
      <c r="YT31" s="87"/>
      <c r="YU31" s="87"/>
      <c r="YV31" s="87"/>
      <c r="YW31" s="87"/>
      <c r="YX31" s="87"/>
      <c r="YY31" s="87"/>
      <c r="YZ31" s="87"/>
      <c r="ZA31" s="87"/>
      <c r="ZB31" s="87"/>
      <c r="ZC31" s="87"/>
      <c r="ZD31" s="87"/>
      <c r="ZE31" s="87"/>
      <c r="ZF31" s="87"/>
      <c r="ZG31" s="87"/>
      <c r="ZH31" s="87"/>
      <c r="ZI31" s="87"/>
      <c r="ZJ31" s="87"/>
      <c r="ZK31" s="87"/>
      <c r="ZL31" s="87"/>
      <c r="ZM31" s="87"/>
      <c r="ZN31" s="87"/>
      <c r="ZO31" s="87"/>
      <c r="ZP31" s="87"/>
      <c r="ZQ31" s="87"/>
      <c r="ZR31" s="87"/>
      <c r="ZS31" s="87"/>
      <c r="ZT31" s="87"/>
      <c r="ZU31" s="87"/>
      <c r="ZV31" s="87"/>
      <c r="ZW31" s="87"/>
      <c r="ZX31" s="87"/>
      <c r="ZY31" s="87"/>
      <c r="ZZ31" s="87"/>
      <c r="AAA31" s="87"/>
      <c r="AAB31" s="87"/>
      <c r="AAC31" s="87"/>
      <c r="AAD31" s="87"/>
      <c r="AAE31" s="87"/>
      <c r="AAF31" s="87"/>
      <c r="AAG31" s="87"/>
      <c r="AAH31" s="87"/>
      <c r="AAI31" s="87"/>
      <c r="AAJ31" s="87"/>
      <c r="AAK31" s="87"/>
      <c r="AAL31" s="87"/>
      <c r="AAM31" s="87"/>
      <c r="AAN31" s="87"/>
      <c r="AAO31" s="87"/>
      <c r="AAP31" s="87"/>
      <c r="AAQ31" s="87"/>
      <c r="AAR31" s="87"/>
      <c r="AAS31" s="87"/>
      <c r="AAT31" s="87"/>
      <c r="AAU31" s="87"/>
      <c r="AAV31" s="87"/>
      <c r="AAW31" s="87"/>
      <c r="AAX31" s="87"/>
      <c r="AAY31" s="87"/>
      <c r="AAZ31" s="87"/>
      <c r="ABA31" s="87"/>
      <c r="ABB31" s="87"/>
      <c r="ABC31" s="87"/>
      <c r="ABD31" s="87"/>
      <c r="ABE31" s="87"/>
      <c r="ABF31" s="87"/>
      <c r="ABG31" s="87"/>
      <c r="ABH31" s="87"/>
      <c r="ABI31" s="87"/>
      <c r="ABJ31" s="87"/>
      <c r="ABK31" s="87"/>
      <c r="ABL31" s="87"/>
      <c r="ABM31" s="87"/>
      <c r="ABN31" s="87"/>
      <c r="ABO31" s="87"/>
      <c r="ABP31" s="87"/>
      <c r="ABQ31" s="87"/>
      <c r="ABR31" s="87"/>
      <c r="ABS31" s="87"/>
      <c r="ABT31" s="87"/>
      <c r="ABU31" s="87"/>
      <c r="ABV31" s="87"/>
      <c r="ABW31" s="87"/>
      <c r="ABX31" s="87"/>
      <c r="ABY31" s="87"/>
      <c r="ABZ31" s="87"/>
      <c r="ACA31" s="87"/>
      <c r="ACB31" s="87"/>
      <c r="ACC31" s="87"/>
      <c r="ACD31" s="87"/>
      <c r="ACE31" s="87"/>
      <c r="ACF31" s="87"/>
      <c r="ACG31" s="87"/>
      <c r="ACH31" s="87"/>
      <c r="ACI31" s="87"/>
      <c r="ACJ31" s="87"/>
      <c r="ACK31" s="87"/>
      <c r="ACL31" s="87"/>
      <c r="ACM31" s="87"/>
      <c r="ACN31" s="87"/>
      <c r="ACO31" s="87"/>
      <c r="ACP31" s="87"/>
      <c r="ACQ31" s="87"/>
      <c r="ACR31" s="87"/>
      <c r="ACS31" s="87"/>
      <c r="ACT31" s="87"/>
      <c r="ACU31" s="87"/>
      <c r="ACV31" s="87"/>
      <c r="ACW31" s="87"/>
      <c r="ACX31" s="87"/>
      <c r="ACY31" s="87"/>
      <c r="ACZ31" s="87"/>
      <c r="ADA31" s="87"/>
      <c r="ADB31" s="87"/>
      <c r="ADC31" s="87"/>
      <c r="ADD31" s="87"/>
      <c r="ADE31" s="87"/>
      <c r="ADF31" s="87"/>
      <c r="ADG31" s="87"/>
      <c r="ADH31" s="87"/>
      <c r="ADI31" s="87"/>
      <c r="ADJ31" s="87"/>
      <c r="ADK31" s="87"/>
      <c r="ADL31" s="87"/>
      <c r="ADM31" s="87"/>
      <c r="ADN31" s="87"/>
      <c r="ADO31" s="87"/>
      <c r="ADP31" s="87"/>
      <c r="ADQ31" s="87"/>
      <c r="ADR31" s="87"/>
      <c r="ADS31" s="87"/>
      <c r="ADT31" s="87"/>
      <c r="ADU31" s="87"/>
      <c r="ADV31" s="87"/>
      <c r="ADW31" s="87"/>
      <c r="ADX31" s="87"/>
      <c r="ADY31" s="87"/>
      <c r="ADZ31" s="87"/>
      <c r="AEA31" s="87"/>
      <c r="AEB31" s="87"/>
      <c r="AEC31" s="87"/>
      <c r="AED31" s="87"/>
      <c r="AEE31" s="87"/>
      <c r="AEF31" s="87"/>
      <c r="AEG31" s="87"/>
      <c r="AEH31" s="87"/>
      <c r="AEI31" s="87"/>
      <c r="AEJ31" s="87"/>
      <c r="AEK31" s="87"/>
      <c r="AEL31" s="87"/>
      <c r="AEM31" s="87"/>
      <c r="AEN31" s="87"/>
      <c r="AEO31" s="87"/>
      <c r="AEP31" s="87"/>
      <c r="AEQ31" s="87"/>
      <c r="AER31" s="87"/>
      <c r="AES31" s="87"/>
      <c r="AET31" s="87"/>
      <c r="AEU31" s="87"/>
      <c r="AEV31" s="87"/>
      <c r="AEW31" s="87"/>
      <c r="AEX31" s="87"/>
      <c r="AEY31" s="87"/>
      <c r="AEZ31" s="87"/>
      <c r="AFA31" s="87"/>
      <c r="AFB31" s="87"/>
      <c r="AFC31" s="87"/>
      <c r="AFD31" s="87"/>
      <c r="AFE31" s="87"/>
      <c r="AFF31" s="87"/>
      <c r="AFG31" s="87"/>
      <c r="AFH31" s="87"/>
      <c r="AFI31" s="87"/>
      <c r="AFJ31" s="87"/>
      <c r="AFK31" s="87"/>
      <c r="AFL31" s="87"/>
      <c r="AFM31" s="87"/>
      <c r="AFN31" s="87"/>
      <c r="AFO31" s="87"/>
      <c r="AFP31" s="87"/>
      <c r="AFQ31" s="87"/>
      <c r="AFR31" s="87"/>
      <c r="AFS31" s="87"/>
      <c r="AFT31" s="87"/>
      <c r="AFU31" s="87"/>
      <c r="AFV31" s="87"/>
      <c r="AFW31" s="87"/>
      <c r="AFX31" s="87"/>
      <c r="AFY31" s="87"/>
      <c r="AFZ31" s="87"/>
      <c r="AGA31" s="87"/>
      <c r="AGB31" s="87"/>
      <c r="AGC31" s="87"/>
      <c r="AGD31" s="87"/>
      <c r="AGE31" s="87"/>
      <c r="AGF31" s="87"/>
      <c r="AGG31" s="87"/>
      <c r="AGH31" s="87"/>
      <c r="AGI31" s="87"/>
      <c r="AGJ31" s="87"/>
      <c r="AGK31" s="87"/>
      <c r="AGL31" s="87"/>
      <c r="AGM31" s="87"/>
      <c r="AGN31" s="87"/>
      <c r="AGO31" s="87"/>
      <c r="AGP31" s="87"/>
      <c r="AGQ31" s="87"/>
      <c r="AGR31" s="87"/>
      <c r="AGS31" s="87"/>
      <c r="AGT31" s="87"/>
      <c r="AGU31" s="87"/>
      <c r="AGV31" s="87"/>
      <c r="AGW31" s="87"/>
      <c r="AGX31" s="87"/>
      <c r="AGY31" s="87"/>
      <c r="AGZ31" s="87"/>
      <c r="AHA31" s="87"/>
      <c r="AHB31" s="87"/>
      <c r="AHC31" s="87"/>
      <c r="AHD31" s="87"/>
      <c r="AHE31" s="87"/>
      <c r="AHF31" s="87"/>
      <c r="AHG31" s="87"/>
      <c r="AHH31" s="87"/>
      <c r="AHI31" s="87"/>
      <c r="AHJ31" s="87"/>
      <c r="AHK31" s="87"/>
      <c r="AHL31" s="87"/>
      <c r="AHM31" s="87"/>
      <c r="AHN31" s="87"/>
      <c r="AHO31" s="87"/>
      <c r="AHP31" s="87"/>
      <c r="AHQ31" s="87"/>
      <c r="AHR31" s="87"/>
      <c r="AHS31" s="87"/>
      <c r="AHT31" s="87"/>
      <c r="AHU31" s="87"/>
      <c r="AHV31" s="87"/>
      <c r="AHW31" s="87"/>
      <c r="AHX31" s="87"/>
      <c r="AHY31" s="87"/>
      <c r="AHZ31" s="87"/>
      <c r="AIA31" s="87"/>
      <c r="AIB31" s="87"/>
      <c r="AIC31" s="87"/>
      <c r="AID31" s="87"/>
      <c r="AIE31" s="87"/>
      <c r="AIF31" s="87"/>
      <c r="AIG31" s="87"/>
      <c r="AIH31" s="87"/>
      <c r="AII31" s="87"/>
      <c r="AIJ31" s="87"/>
      <c r="AIK31" s="87"/>
      <c r="AIL31" s="87"/>
      <c r="AIM31" s="87"/>
      <c r="AIN31" s="87"/>
      <c r="AIO31" s="87"/>
      <c r="AIP31" s="87"/>
      <c r="AIQ31" s="87"/>
      <c r="AIR31" s="87"/>
      <c r="AIS31" s="87"/>
      <c r="AIT31" s="87"/>
      <c r="AIU31" s="87"/>
      <c r="AIV31" s="87"/>
      <c r="AIW31" s="87"/>
      <c r="AIX31" s="87"/>
      <c r="AIY31" s="87"/>
      <c r="AIZ31" s="87"/>
      <c r="AJA31" s="87"/>
      <c r="AJB31" s="87"/>
      <c r="AJC31" s="87"/>
      <c r="AJD31" s="87"/>
      <c r="AJE31" s="87"/>
      <c r="AJF31" s="87"/>
      <c r="AJG31" s="87"/>
      <c r="AJH31" s="87"/>
      <c r="AJI31" s="87"/>
      <c r="AJJ31" s="87"/>
      <c r="AJK31" s="87"/>
      <c r="AJL31" s="87"/>
      <c r="AJM31" s="87"/>
      <c r="AJN31" s="87"/>
      <c r="AJO31" s="87"/>
      <c r="AJP31" s="87"/>
      <c r="AJQ31" s="87"/>
      <c r="AJR31" s="87"/>
      <c r="AJS31" s="87"/>
      <c r="AJT31" s="87"/>
      <c r="AJU31" s="87"/>
      <c r="AJV31" s="87"/>
      <c r="AJW31" s="87"/>
      <c r="AJX31" s="87"/>
      <c r="AJY31" s="87"/>
      <c r="AJZ31" s="87"/>
      <c r="AKA31" s="87"/>
      <c r="AKB31" s="87"/>
      <c r="AKC31" s="87"/>
      <c r="AKD31" s="87"/>
      <c r="AKE31" s="87"/>
      <c r="AKF31" s="87"/>
      <c r="AKG31" s="87"/>
      <c r="AKH31" s="87"/>
      <c r="AKI31" s="87"/>
      <c r="AKJ31" s="87"/>
      <c r="AKK31" s="87"/>
      <c r="AKL31" s="87"/>
      <c r="AKM31" s="87"/>
      <c r="AKN31" s="87"/>
      <c r="AKO31" s="87"/>
      <c r="AKP31" s="87"/>
      <c r="AKQ31" s="87"/>
      <c r="AKR31" s="87"/>
      <c r="AKS31" s="87"/>
      <c r="AKT31" s="87"/>
      <c r="AKU31" s="87"/>
      <c r="AKV31" s="87"/>
      <c r="AKW31" s="87"/>
      <c r="AKX31" s="87"/>
      <c r="AKY31" s="87"/>
      <c r="AKZ31" s="87"/>
      <c r="ALA31" s="87"/>
      <c r="ALB31" s="87"/>
      <c r="ALC31" s="87"/>
      <c r="ALD31" s="87"/>
      <c r="ALE31" s="87"/>
      <c r="ALF31" s="87"/>
      <c r="ALG31" s="87"/>
      <c r="ALH31" s="87"/>
      <c r="ALI31" s="87"/>
      <c r="ALJ31" s="87"/>
      <c r="ALK31" s="87"/>
      <c r="ALL31" s="87"/>
      <c r="ALM31" s="87"/>
      <c r="ALN31" s="87"/>
      <c r="ALO31" s="87"/>
      <c r="ALP31" s="87"/>
      <c r="ALQ31" s="87"/>
      <c r="ALR31" s="87"/>
      <c r="ALS31" s="87"/>
      <c r="ALT31" s="87"/>
      <c r="ALU31" s="87"/>
      <c r="ALV31" s="87"/>
      <c r="ALW31" s="87"/>
      <c r="ALX31" s="87"/>
      <c r="ALY31" s="87"/>
      <c r="ALZ31" s="87"/>
      <c r="AMA31" s="87"/>
      <c r="AMB31" s="87"/>
      <c r="AMC31" s="87"/>
      <c r="AMD31" s="87"/>
      <c r="AME31" s="87"/>
      <c r="AMF31" s="87"/>
      <c r="AMG31" s="87"/>
      <c r="AMH31" s="87"/>
      <c r="AMI31" s="87"/>
      <c r="AMJ31" s="87"/>
      <c r="AMK31" s="87"/>
      <c r="AML31" s="87"/>
    </row>
    <row r="32" spans="1:1026" s="86" customFormat="1" x14ac:dyDescent="0.25">
      <c r="A32" s="83"/>
      <c r="B32" s="84" t="s">
        <v>472</v>
      </c>
      <c r="C32" s="85">
        <f>SUM(C33:C40)</f>
        <v>115.35000000000001</v>
      </c>
      <c r="D32" s="84" t="s">
        <v>473</v>
      </c>
      <c r="E32" s="85">
        <f>SUM(E33:E40)</f>
        <v>129.97999999999999</v>
      </c>
      <c r="F32" s="84" t="s">
        <v>474</v>
      </c>
      <c r="G32" s="85">
        <f>SUM(G33:G40)</f>
        <v>127.86000000000001</v>
      </c>
      <c r="H32" s="84" t="s">
        <v>475</v>
      </c>
      <c r="I32" s="85">
        <f>SUM(I33:I40)</f>
        <v>151.78000000000003</v>
      </c>
      <c r="J32" s="84" t="s">
        <v>476</v>
      </c>
      <c r="K32" s="85">
        <f>SUM(K33:K40)</f>
        <v>117.22999999999999</v>
      </c>
      <c r="L32" s="84" t="s">
        <v>477</v>
      </c>
      <c r="M32" s="85">
        <f>SUM(M33:M40)</f>
        <v>117.35000000000001</v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  <c r="IG32" s="83"/>
      <c r="IH32" s="83"/>
      <c r="II32" s="83"/>
      <c r="IJ32" s="83"/>
      <c r="IK32" s="83"/>
      <c r="IL32" s="83"/>
      <c r="IM32" s="83"/>
      <c r="IN32" s="83"/>
      <c r="IO32" s="83"/>
      <c r="IP32" s="83"/>
      <c r="IQ32" s="83"/>
      <c r="IR32" s="83"/>
      <c r="IS32" s="83"/>
      <c r="IT32" s="83"/>
      <c r="IU32" s="83"/>
      <c r="IV32" s="83"/>
      <c r="IW32" s="83"/>
      <c r="IX32" s="83"/>
      <c r="IY32" s="83"/>
      <c r="IZ32" s="83"/>
      <c r="JA32" s="83"/>
      <c r="JB32" s="83"/>
      <c r="JC32" s="83"/>
      <c r="JD32" s="83"/>
      <c r="JE32" s="83"/>
      <c r="JF32" s="83"/>
      <c r="JG32" s="83"/>
      <c r="JH32" s="83"/>
      <c r="JI32" s="83"/>
      <c r="JJ32" s="83"/>
      <c r="JK32" s="83"/>
      <c r="JL32" s="83"/>
      <c r="JM32" s="83"/>
      <c r="JN32" s="83"/>
      <c r="JO32" s="83"/>
      <c r="JP32" s="83"/>
      <c r="JQ32" s="83"/>
      <c r="JR32" s="83"/>
      <c r="JS32" s="83"/>
      <c r="JT32" s="83"/>
      <c r="JU32" s="83"/>
      <c r="JV32" s="83"/>
      <c r="JW32" s="83"/>
      <c r="JX32" s="83"/>
      <c r="JY32" s="83"/>
      <c r="JZ32" s="83"/>
      <c r="KA32" s="83"/>
      <c r="KB32" s="83"/>
      <c r="KC32" s="83"/>
      <c r="KD32" s="83"/>
      <c r="KE32" s="83"/>
      <c r="KF32" s="83"/>
      <c r="KG32" s="83"/>
      <c r="KH32" s="83"/>
      <c r="KI32" s="83"/>
      <c r="KJ32" s="83"/>
      <c r="KK32" s="83"/>
      <c r="KL32" s="83"/>
      <c r="KM32" s="83"/>
      <c r="KN32" s="83"/>
      <c r="KO32" s="83"/>
      <c r="KP32" s="83"/>
      <c r="KQ32" s="83"/>
      <c r="KR32" s="83"/>
      <c r="KS32" s="83"/>
      <c r="KT32" s="83"/>
      <c r="KU32" s="83"/>
      <c r="KV32" s="83"/>
      <c r="KW32" s="83"/>
      <c r="KX32" s="83"/>
      <c r="KY32" s="83"/>
      <c r="KZ32" s="83"/>
      <c r="LA32" s="83"/>
      <c r="LB32" s="83"/>
      <c r="LC32" s="83"/>
      <c r="LD32" s="83"/>
      <c r="LE32" s="83"/>
      <c r="LF32" s="83"/>
      <c r="LG32" s="83"/>
      <c r="LH32" s="83"/>
      <c r="LI32" s="83"/>
      <c r="LJ32" s="83"/>
      <c r="LK32" s="83"/>
      <c r="LL32" s="83"/>
      <c r="LM32" s="83"/>
      <c r="LN32" s="83"/>
      <c r="LO32" s="83"/>
      <c r="LP32" s="83"/>
      <c r="LQ32" s="83"/>
      <c r="LR32" s="83"/>
      <c r="LS32" s="83"/>
      <c r="LT32" s="83"/>
      <c r="LU32" s="83"/>
      <c r="LV32" s="83"/>
      <c r="LW32" s="83"/>
      <c r="LX32" s="83"/>
      <c r="LY32" s="83"/>
      <c r="LZ32" s="83"/>
      <c r="MA32" s="83"/>
      <c r="MB32" s="83"/>
      <c r="MC32" s="83"/>
      <c r="MD32" s="83"/>
      <c r="ME32" s="83"/>
      <c r="MF32" s="83"/>
      <c r="MG32" s="83"/>
      <c r="MH32" s="83"/>
      <c r="MI32" s="83"/>
      <c r="MJ32" s="83"/>
      <c r="MK32" s="83"/>
      <c r="ML32" s="83"/>
      <c r="MM32" s="83"/>
      <c r="MN32" s="83"/>
      <c r="MO32" s="83"/>
      <c r="MP32" s="83"/>
      <c r="MQ32" s="83"/>
      <c r="MR32" s="83"/>
      <c r="MS32" s="83"/>
      <c r="MT32" s="83"/>
      <c r="MU32" s="83"/>
      <c r="MV32" s="83"/>
      <c r="MW32" s="83"/>
      <c r="MX32" s="83"/>
      <c r="MY32" s="83"/>
      <c r="MZ32" s="83"/>
      <c r="NA32" s="83"/>
      <c r="NB32" s="83"/>
      <c r="NC32" s="83"/>
      <c r="ND32" s="83"/>
      <c r="NE32" s="83"/>
      <c r="NF32" s="83"/>
      <c r="NG32" s="83"/>
      <c r="NH32" s="83"/>
      <c r="NI32" s="83"/>
      <c r="NJ32" s="83"/>
      <c r="NK32" s="83"/>
      <c r="NL32" s="83"/>
      <c r="NM32" s="83"/>
      <c r="NN32" s="83"/>
      <c r="NO32" s="83"/>
      <c r="NP32" s="83"/>
      <c r="NQ32" s="83"/>
      <c r="NR32" s="83"/>
      <c r="NS32" s="83"/>
      <c r="NT32" s="83"/>
      <c r="NU32" s="83"/>
      <c r="NV32" s="83"/>
      <c r="NW32" s="83"/>
      <c r="NX32" s="83"/>
      <c r="NY32" s="83"/>
      <c r="NZ32" s="83"/>
      <c r="OA32" s="83"/>
      <c r="OB32" s="83"/>
      <c r="OC32" s="83"/>
      <c r="OD32" s="83"/>
      <c r="OE32" s="83"/>
      <c r="OF32" s="83"/>
      <c r="OG32" s="83"/>
      <c r="OH32" s="83"/>
      <c r="OI32" s="83"/>
      <c r="OJ32" s="83"/>
      <c r="OK32" s="83"/>
      <c r="OL32" s="83"/>
      <c r="OM32" s="83"/>
      <c r="ON32" s="83"/>
      <c r="OO32" s="83"/>
      <c r="OP32" s="83"/>
      <c r="OQ32" s="83"/>
      <c r="OR32" s="83"/>
      <c r="OS32" s="83"/>
      <c r="OT32" s="83"/>
      <c r="OU32" s="83"/>
      <c r="OV32" s="83"/>
      <c r="OW32" s="83"/>
      <c r="OX32" s="83"/>
      <c r="OY32" s="83"/>
      <c r="OZ32" s="83"/>
      <c r="PA32" s="83"/>
      <c r="PB32" s="83"/>
      <c r="PC32" s="83"/>
      <c r="PD32" s="83"/>
      <c r="PE32" s="83"/>
      <c r="PF32" s="83"/>
      <c r="PG32" s="83"/>
      <c r="PH32" s="83"/>
      <c r="PI32" s="83"/>
      <c r="PJ32" s="83"/>
      <c r="PK32" s="83"/>
      <c r="PL32" s="83"/>
      <c r="PM32" s="83"/>
      <c r="PN32" s="83"/>
      <c r="PO32" s="83"/>
      <c r="PP32" s="83"/>
      <c r="PQ32" s="83"/>
      <c r="PR32" s="83"/>
      <c r="PS32" s="83"/>
      <c r="PT32" s="83"/>
      <c r="PU32" s="83"/>
      <c r="PV32" s="83"/>
      <c r="PW32" s="83"/>
      <c r="PX32" s="83"/>
      <c r="PY32" s="83"/>
      <c r="PZ32" s="83"/>
      <c r="QA32" s="83"/>
      <c r="QB32" s="83"/>
      <c r="QC32" s="83"/>
      <c r="QD32" s="83"/>
      <c r="QE32" s="83"/>
      <c r="QF32" s="83"/>
      <c r="QG32" s="83"/>
      <c r="QH32" s="83"/>
      <c r="QI32" s="83"/>
      <c r="QJ32" s="83"/>
      <c r="QK32" s="83"/>
      <c r="QL32" s="83"/>
      <c r="QM32" s="83"/>
      <c r="QN32" s="83"/>
      <c r="QO32" s="83"/>
      <c r="QP32" s="83"/>
      <c r="QQ32" s="83"/>
      <c r="QR32" s="83"/>
      <c r="QS32" s="83"/>
      <c r="QT32" s="83"/>
      <c r="QU32" s="83"/>
      <c r="QV32" s="83"/>
      <c r="QW32" s="83"/>
      <c r="QX32" s="83"/>
      <c r="QY32" s="83"/>
      <c r="QZ32" s="83"/>
      <c r="RA32" s="83"/>
      <c r="RB32" s="83"/>
      <c r="RC32" s="83"/>
      <c r="RD32" s="83"/>
      <c r="RE32" s="83"/>
      <c r="RF32" s="83"/>
      <c r="RG32" s="83"/>
      <c r="RH32" s="83"/>
      <c r="RI32" s="83"/>
      <c r="RJ32" s="83"/>
      <c r="RK32" s="83"/>
      <c r="RL32" s="83"/>
      <c r="RM32" s="83"/>
      <c r="RN32" s="83"/>
      <c r="RO32" s="83"/>
      <c r="RP32" s="83"/>
      <c r="RQ32" s="83"/>
      <c r="RR32" s="83"/>
      <c r="RS32" s="83"/>
      <c r="RT32" s="83"/>
      <c r="RU32" s="83"/>
      <c r="RV32" s="83"/>
      <c r="RW32" s="83"/>
      <c r="RX32" s="83"/>
      <c r="RY32" s="83"/>
      <c r="RZ32" s="83"/>
      <c r="SA32" s="83"/>
      <c r="SB32" s="83"/>
      <c r="SC32" s="83"/>
      <c r="SD32" s="83"/>
      <c r="SE32" s="83"/>
      <c r="SF32" s="83"/>
      <c r="SG32" s="83"/>
      <c r="SH32" s="83"/>
      <c r="SI32" s="83"/>
      <c r="SJ32" s="83"/>
      <c r="SK32" s="83"/>
      <c r="SL32" s="83"/>
      <c r="SM32" s="83"/>
      <c r="SN32" s="83"/>
      <c r="SO32" s="83"/>
      <c r="SP32" s="83"/>
      <c r="SQ32" s="83"/>
      <c r="SR32" s="83"/>
      <c r="SS32" s="83"/>
      <c r="ST32" s="83"/>
      <c r="SU32" s="83"/>
      <c r="SV32" s="83"/>
      <c r="SW32" s="83"/>
      <c r="SX32" s="83"/>
      <c r="SY32" s="83"/>
      <c r="SZ32" s="83"/>
      <c r="TA32" s="83"/>
      <c r="TB32" s="83"/>
      <c r="TC32" s="83"/>
      <c r="TD32" s="83"/>
      <c r="TE32" s="83"/>
      <c r="TF32" s="83"/>
      <c r="TG32" s="83"/>
      <c r="TH32" s="83"/>
      <c r="TI32" s="83"/>
      <c r="TJ32" s="83"/>
      <c r="TK32" s="83"/>
      <c r="TL32" s="83"/>
      <c r="TM32" s="83"/>
      <c r="TN32" s="83"/>
      <c r="TO32" s="83"/>
      <c r="TP32" s="83"/>
      <c r="TQ32" s="83"/>
      <c r="TR32" s="83"/>
      <c r="TS32" s="83"/>
      <c r="TT32" s="83"/>
      <c r="TU32" s="83"/>
      <c r="TV32" s="83"/>
      <c r="TW32" s="83"/>
      <c r="TX32" s="83"/>
      <c r="TY32" s="83"/>
      <c r="TZ32" s="83"/>
      <c r="UA32" s="83"/>
      <c r="UB32" s="83"/>
      <c r="UC32" s="83"/>
      <c r="UD32" s="83"/>
      <c r="UE32" s="83"/>
      <c r="UF32" s="83"/>
      <c r="UG32" s="83"/>
      <c r="UH32" s="83"/>
      <c r="UI32" s="83"/>
      <c r="UJ32" s="83"/>
      <c r="UK32" s="83"/>
      <c r="UL32" s="83"/>
      <c r="UM32" s="83"/>
      <c r="UN32" s="83"/>
      <c r="UO32" s="83"/>
      <c r="UP32" s="83"/>
      <c r="UQ32" s="83"/>
      <c r="UR32" s="83"/>
      <c r="US32" s="83"/>
      <c r="UT32" s="83"/>
      <c r="UU32" s="83"/>
      <c r="UV32" s="83"/>
      <c r="UW32" s="83"/>
      <c r="UX32" s="83"/>
      <c r="UY32" s="83"/>
      <c r="UZ32" s="83"/>
      <c r="VA32" s="83"/>
      <c r="VB32" s="83"/>
      <c r="VC32" s="83"/>
      <c r="VD32" s="83"/>
      <c r="VE32" s="83"/>
      <c r="VF32" s="83"/>
      <c r="VG32" s="83"/>
      <c r="VH32" s="83"/>
      <c r="VI32" s="83"/>
      <c r="VJ32" s="83"/>
      <c r="VK32" s="83"/>
      <c r="VL32" s="83"/>
      <c r="VM32" s="83"/>
      <c r="VN32" s="83"/>
      <c r="VO32" s="83"/>
      <c r="VP32" s="83"/>
      <c r="VQ32" s="83"/>
      <c r="VR32" s="83"/>
      <c r="VS32" s="83"/>
      <c r="VT32" s="83"/>
      <c r="VU32" s="83"/>
      <c r="VV32" s="83"/>
      <c r="VW32" s="83"/>
      <c r="VX32" s="83"/>
      <c r="VY32" s="83"/>
      <c r="VZ32" s="83"/>
      <c r="WA32" s="83"/>
      <c r="WB32" s="83"/>
      <c r="WC32" s="83"/>
      <c r="WD32" s="83"/>
      <c r="WE32" s="83"/>
      <c r="WF32" s="83"/>
      <c r="WG32" s="83"/>
      <c r="WH32" s="83"/>
      <c r="WI32" s="83"/>
      <c r="WJ32" s="83"/>
      <c r="WK32" s="83"/>
      <c r="WL32" s="83"/>
      <c r="WM32" s="83"/>
      <c r="WN32" s="83"/>
      <c r="WO32" s="83"/>
      <c r="WP32" s="83"/>
      <c r="WQ32" s="83"/>
      <c r="WR32" s="83"/>
      <c r="WS32" s="83"/>
      <c r="WT32" s="83"/>
      <c r="WU32" s="83"/>
      <c r="WV32" s="83"/>
      <c r="WW32" s="83"/>
      <c r="WX32" s="83"/>
      <c r="WY32" s="83"/>
      <c r="WZ32" s="83"/>
      <c r="XA32" s="83"/>
      <c r="XB32" s="83"/>
      <c r="XC32" s="83"/>
      <c r="XD32" s="83"/>
      <c r="XE32" s="83"/>
      <c r="XF32" s="83"/>
      <c r="XG32" s="83"/>
      <c r="XH32" s="83"/>
      <c r="XI32" s="83"/>
      <c r="XJ32" s="83"/>
      <c r="XK32" s="83"/>
      <c r="XL32" s="83"/>
      <c r="XM32" s="83"/>
      <c r="XN32" s="83"/>
      <c r="XO32" s="83"/>
      <c r="XP32" s="83"/>
      <c r="XQ32" s="83"/>
      <c r="XR32" s="83"/>
      <c r="XS32" s="83"/>
      <c r="XT32" s="83"/>
      <c r="XU32" s="83"/>
      <c r="XV32" s="83"/>
      <c r="XW32" s="83"/>
      <c r="XX32" s="83"/>
      <c r="XY32" s="83"/>
      <c r="XZ32" s="83"/>
      <c r="YA32" s="83"/>
      <c r="YB32" s="83"/>
      <c r="YC32" s="83"/>
      <c r="YD32" s="83"/>
      <c r="YE32" s="83"/>
      <c r="YF32" s="83"/>
      <c r="YG32" s="83"/>
      <c r="YH32" s="83"/>
      <c r="YI32" s="83"/>
      <c r="YJ32" s="83"/>
      <c r="YK32" s="83"/>
      <c r="YL32" s="83"/>
      <c r="YM32" s="83"/>
      <c r="YN32" s="83"/>
      <c r="YO32" s="83"/>
      <c r="YP32" s="83"/>
      <c r="YQ32" s="83"/>
      <c r="YR32" s="83"/>
      <c r="YS32" s="83"/>
      <c r="YT32" s="83"/>
      <c r="YU32" s="83"/>
      <c r="YV32" s="83"/>
      <c r="YW32" s="83"/>
      <c r="YX32" s="83"/>
      <c r="YY32" s="83"/>
      <c r="YZ32" s="83"/>
      <c r="ZA32" s="83"/>
      <c r="ZB32" s="83"/>
      <c r="ZC32" s="83"/>
      <c r="ZD32" s="83"/>
      <c r="ZE32" s="83"/>
      <c r="ZF32" s="83"/>
      <c r="ZG32" s="83"/>
      <c r="ZH32" s="83"/>
      <c r="ZI32" s="83"/>
      <c r="ZJ32" s="83"/>
      <c r="ZK32" s="83"/>
      <c r="ZL32" s="83"/>
      <c r="ZM32" s="83"/>
      <c r="ZN32" s="83"/>
      <c r="ZO32" s="83"/>
      <c r="ZP32" s="83"/>
      <c r="ZQ32" s="83"/>
      <c r="ZR32" s="83"/>
      <c r="ZS32" s="83"/>
      <c r="ZT32" s="83"/>
      <c r="ZU32" s="83"/>
      <c r="ZV32" s="83"/>
      <c r="ZW32" s="83"/>
      <c r="ZX32" s="83"/>
      <c r="ZY32" s="83"/>
      <c r="ZZ32" s="83"/>
      <c r="AAA32" s="83"/>
      <c r="AAB32" s="83"/>
      <c r="AAC32" s="83"/>
      <c r="AAD32" s="83"/>
      <c r="AAE32" s="83"/>
      <c r="AAF32" s="83"/>
      <c r="AAG32" s="83"/>
      <c r="AAH32" s="83"/>
      <c r="AAI32" s="83"/>
      <c r="AAJ32" s="83"/>
      <c r="AAK32" s="83"/>
      <c r="AAL32" s="83"/>
      <c r="AAM32" s="83"/>
      <c r="AAN32" s="83"/>
      <c r="AAO32" s="83"/>
      <c r="AAP32" s="83"/>
      <c r="AAQ32" s="83"/>
      <c r="AAR32" s="83"/>
      <c r="AAS32" s="83"/>
      <c r="AAT32" s="83"/>
      <c r="AAU32" s="83"/>
      <c r="AAV32" s="83"/>
      <c r="AAW32" s="83"/>
      <c r="AAX32" s="83"/>
      <c r="AAY32" s="83"/>
      <c r="AAZ32" s="83"/>
      <c r="ABA32" s="83"/>
      <c r="ABB32" s="83"/>
      <c r="ABC32" s="83"/>
      <c r="ABD32" s="83"/>
      <c r="ABE32" s="83"/>
      <c r="ABF32" s="83"/>
      <c r="ABG32" s="83"/>
      <c r="ABH32" s="83"/>
      <c r="ABI32" s="83"/>
      <c r="ABJ32" s="83"/>
      <c r="ABK32" s="83"/>
      <c r="ABL32" s="83"/>
      <c r="ABM32" s="83"/>
      <c r="ABN32" s="83"/>
      <c r="ABO32" s="83"/>
      <c r="ABP32" s="83"/>
      <c r="ABQ32" s="83"/>
      <c r="ABR32" s="83"/>
      <c r="ABS32" s="83"/>
      <c r="ABT32" s="83"/>
      <c r="ABU32" s="83"/>
      <c r="ABV32" s="83"/>
      <c r="ABW32" s="83"/>
      <c r="ABX32" s="83"/>
      <c r="ABY32" s="83"/>
      <c r="ABZ32" s="83"/>
      <c r="ACA32" s="83"/>
      <c r="ACB32" s="83"/>
      <c r="ACC32" s="83"/>
      <c r="ACD32" s="83"/>
      <c r="ACE32" s="83"/>
      <c r="ACF32" s="83"/>
      <c r="ACG32" s="83"/>
      <c r="ACH32" s="83"/>
      <c r="ACI32" s="83"/>
      <c r="ACJ32" s="83"/>
      <c r="ACK32" s="83"/>
      <c r="ACL32" s="83"/>
      <c r="ACM32" s="83"/>
      <c r="ACN32" s="83"/>
      <c r="ACO32" s="83"/>
      <c r="ACP32" s="83"/>
      <c r="ACQ32" s="83"/>
      <c r="ACR32" s="83"/>
      <c r="ACS32" s="83"/>
      <c r="ACT32" s="83"/>
      <c r="ACU32" s="83"/>
      <c r="ACV32" s="83"/>
      <c r="ACW32" s="83"/>
      <c r="ACX32" s="83"/>
      <c r="ACY32" s="83"/>
      <c r="ACZ32" s="83"/>
      <c r="ADA32" s="83"/>
      <c r="ADB32" s="83"/>
      <c r="ADC32" s="83"/>
      <c r="ADD32" s="83"/>
      <c r="ADE32" s="83"/>
      <c r="ADF32" s="83"/>
      <c r="ADG32" s="83"/>
      <c r="ADH32" s="83"/>
      <c r="ADI32" s="83"/>
      <c r="ADJ32" s="83"/>
      <c r="ADK32" s="83"/>
      <c r="ADL32" s="83"/>
      <c r="ADM32" s="83"/>
      <c r="ADN32" s="83"/>
      <c r="ADO32" s="83"/>
      <c r="ADP32" s="83"/>
      <c r="ADQ32" s="83"/>
      <c r="ADR32" s="83"/>
      <c r="ADS32" s="83"/>
      <c r="ADT32" s="83"/>
      <c r="ADU32" s="83"/>
      <c r="ADV32" s="83"/>
      <c r="ADW32" s="83"/>
      <c r="ADX32" s="83"/>
      <c r="ADY32" s="83"/>
      <c r="ADZ32" s="83"/>
      <c r="AEA32" s="83"/>
      <c r="AEB32" s="83"/>
      <c r="AEC32" s="83"/>
      <c r="AED32" s="83"/>
      <c r="AEE32" s="83"/>
      <c r="AEF32" s="83"/>
      <c r="AEG32" s="83"/>
      <c r="AEH32" s="83"/>
      <c r="AEI32" s="83"/>
      <c r="AEJ32" s="83"/>
      <c r="AEK32" s="83"/>
      <c r="AEL32" s="83"/>
      <c r="AEM32" s="83"/>
      <c r="AEN32" s="83"/>
      <c r="AEO32" s="83"/>
      <c r="AEP32" s="83"/>
      <c r="AEQ32" s="83"/>
      <c r="AER32" s="83"/>
      <c r="AES32" s="83"/>
      <c r="AET32" s="83"/>
      <c r="AEU32" s="83"/>
      <c r="AEV32" s="83"/>
      <c r="AEW32" s="83"/>
      <c r="AEX32" s="83"/>
      <c r="AEY32" s="83"/>
      <c r="AEZ32" s="83"/>
      <c r="AFA32" s="83"/>
      <c r="AFB32" s="83"/>
      <c r="AFC32" s="83"/>
      <c r="AFD32" s="83"/>
      <c r="AFE32" s="83"/>
      <c r="AFF32" s="83"/>
      <c r="AFG32" s="83"/>
      <c r="AFH32" s="83"/>
      <c r="AFI32" s="83"/>
      <c r="AFJ32" s="83"/>
      <c r="AFK32" s="83"/>
      <c r="AFL32" s="83"/>
      <c r="AFM32" s="83"/>
      <c r="AFN32" s="83"/>
      <c r="AFO32" s="83"/>
      <c r="AFP32" s="83"/>
      <c r="AFQ32" s="83"/>
      <c r="AFR32" s="83"/>
      <c r="AFS32" s="83"/>
      <c r="AFT32" s="83"/>
      <c r="AFU32" s="83"/>
      <c r="AFV32" s="83"/>
      <c r="AFW32" s="83"/>
      <c r="AFX32" s="83"/>
      <c r="AFY32" s="83"/>
      <c r="AFZ32" s="83"/>
      <c r="AGA32" s="83"/>
      <c r="AGB32" s="83"/>
      <c r="AGC32" s="83"/>
      <c r="AGD32" s="83"/>
      <c r="AGE32" s="83"/>
      <c r="AGF32" s="83"/>
      <c r="AGG32" s="83"/>
      <c r="AGH32" s="83"/>
      <c r="AGI32" s="83"/>
      <c r="AGJ32" s="83"/>
      <c r="AGK32" s="83"/>
      <c r="AGL32" s="83"/>
      <c r="AGM32" s="83"/>
      <c r="AGN32" s="83"/>
      <c r="AGO32" s="83"/>
      <c r="AGP32" s="83"/>
      <c r="AGQ32" s="83"/>
      <c r="AGR32" s="83"/>
      <c r="AGS32" s="83"/>
      <c r="AGT32" s="83"/>
      <c r="AGU32" s="83"/>
      <c r="AGV32" s="83"/>
      <c r="AGW32" s="83"/>
      <c r="AGX32" s="83"/>
      <c r="AGY32" s="83"/>
      <c r="AGZ32" s="83"/>
      <c r="AHA32" s="83"/>
      <c r="AHB32" s="83"/>
      <c r="AHC32" s="83"/>
      <c r="AHD32" s="83"/>
      <c r="AHE32" s="83"/>
      <c r="AHF32" s="83"/>
      <c r="AHG32" s="83"/>
      <c r="AHH32" s="83"/>
      <c r="AHI32" s="83"/>
      <c r="AHJ32" s="83"/>
      <c r="AHK32" s="83"/>
      <c r="AHL32" s="83"/>
      <c r="AHM32" s="83"/>
      <c r="AHN32" s="83"/>
      <c r="AHO32" s="83"/>
      <c r="AHP32" s="83"/>
      <c r="AHQ32" s="83"/>
      <c r="AHR32" s="83"/>
      <c r="AHS32" s="83"/>
      <c r="AHT32" s="83"/>
      <c r="AHU32" s="83"/>
      <c r="AHV32" s="83"/>
      <c r="AHW32" s="83"/>
      <c r="AHX32" s="83"/>
      <c r="AHY32" s="83"/>
      <c r="AHZ32" s="83"/>
      <c r="AIA32" s="83"/>
      <c r="AIB32" s="83"/>
      <c r="AIC32" s="83"/>
      <c r="AID32" s="83"/>
      <c r="AIE32" s="83"/>
      <c r="AIF32" s="83"/>
      <c r="AIG32" s="83"/>
      <c r="AIH32" s="83"/>
      <c r="AII32" s="83"/>
      <c r="AIJ32" s="83"/>
      <c r="AIK32" s="83"/>
      <c r="AIL32" s="83"/>
      <c r="AIM32" s="83"/>
      <c r="AIN32" s="83"/>
      <c r="AIO32" s="83"/>
      <c r="AIP32" s="83"/>
      <c r="AIQ32" s="83"/>
      <c r="AIR32" s="83"/>
      <c r="AIS32" s="83"/>
      <c r="AIT32" s="83"/>
      <c r="AIU32" s="83"/>
      <c r="AIV32" s="83"/>
      <c r="AIW32" s="83"/>
      <c r="AIX32" s="83"/>
      <c r="AIY32" s="83"/>
      <c r="AIZ32" s="83"/>
      <c r="AJA32" s="83"/>
      <c r="AJB32" s="83"/>
      <c r="AJC32" s="83"/>
      <c r="AJD32" s="83"/>
      <c r="AJE32" s="83"/>
      <c r="AJF32" s="83"/>
      <c r="AJG32" s="83"/>
      <c r="AJH32" s="83"/>
      <c r="AJI32" s="83"/>
      <c r="AJJ32" s="83"/>
      <c r="AJK32" s="83"/>
      <c r="AJL32" s="83"/>
      <c r="AJM32" s="83"/>
      <c r="AJN32" s="83"/>
      <c r="AJO32" s="83"/>
      <c r="AJP32" s="83"/>
      <c r="AJQ32" s="83"/>
      <c r="AJR32" s="83"/>
      <c r="AJS32" s="83"/>
      <c r="AJT32" s="83"/>
      <c r="AJU32" s="83"/>
      <c r="AJV32" s="83"/>
      <c r="AJW32" s="83"/>
      <c r="AJX32" s="83"/>
      <c r="AJY32" s="83"/>
      <c r="AJZ32" s="83"/>
      <c r="AKA32" s="83"/>
      <c r="AKB32" s="83"/>
      <c r="AKC32" s="83"/>
      <c r="AKD32" s="83"/>
      <c r="AKE32" s="83"/>
      <c r="AKF32" s="83"/>
      <c r="AKG32" s="83"/>
      <c r="AKH32" s="83"/>
      <c r="AKI32" s="83"/>
      <c r="AKJ32" s="83"/>
      <c r="AKK32" s="83"/>
      <c r="AKL32" s="83"/>
      <c r="AKM32" s="83"/>
      <c r="AKN32" s="83"/>
      <c r="AKO32" s="83"/>
      <c r="AKP32" s="83"/>
      <c r="AKQ32" s="83"/>
      <c r="AKR32" s="83"/>
      <c r="AKS32" s="83"/>
      <c r="AKT32" s="83"/>
      <c r="AKU32" s="83"/>
      <c r="AKV32" s="83"/>
      <c r="AKW32" s="83"/>
      <c r="AKX32" s="83"/>
      <c r="AKY32" s="83"/>
      <c r="AKZ32" s="83"/>
      <c r="ALA32" s="83"/>
      <c r="ALB32" s="83"/>
      <c r="ALC32" s="83"/>
      <c r="ALD32" s="83"/>
      <c r="ALE32" s="83"/>
      <c r="ALF32" s="83"/>
      <c r="ALG32" s="83"/>
      <c r="ALH32" s="83"/>
      <c r="ALI32" s="83"/>
      <c r="ALJ32" s="83"/>
      <c r="ALK32" s="83"/>
      <c r="ALL32" s="83"/>
      <c r="ALM32" s="83"/>
      <c r="ALN32" s="83"/>
      <c r="ALO32" s="83"/>
      <c r="ALP32" s="83"/>
      <c r="ALQ32" s="83"/>
      <c r="ALR32" s="83"/>
      <c r="ALS32" s="83"/>
      <c r="ALT32" s="83"/>
      <c r="ALU32" s="83"/>
      <c r="ALV32" s="83"/>
      <c r="ALW32" s="83"/>
      <c r="ALX32" s="83"/>
      <c r="ALY32" s="83"/>
      <c r="ALZ32" s="83"/>
      <c r="AMA32" s="83"/>
      <c r="AMB32" s="83"/>
      <c r="AMC32" s="83"/>
      <c r="AMD32" s="83"/>
      <c r="AME32" s="83"/>
      <c r="AMF32" s="83"/>
      <c r="AMG32" s="83"/>
      <c r="AMH32" s="83"/>
      <c r="AMI32" s="83"/>
      <c r="AMJ32" s="83"/>
      <c r="AMK32" s="83"/>
      <c r="AML32" s="83"/>
    </row>
    <row r="33" spans="1:1026" s="90" customFormat="1" ht="33" x14ac:dyDescent="0.25">
      <c r="A33" s="87"/>
      <c r="B33" s="96" t="s">
        <v>537</v>
      </c>
      <c r="C33" s="97">
        <v>9.77</v>
      </c>
      <c r="D33" s="96" t="s">
        <v>542</v>
      </c>
      <c r="E33" s="97">
        <v>14.29</v>
      </c>
      <c r="F33" s="96" t="s">
        <v>547</v>
      </c>
      <c r="G33" s="97">
        <v>16.46</v>
      </c>
      <c r="H33" s="96" t="s">
        <v>551</v>
      </c>
      <c r="I33" s="97">
        <v>16.73</v>
      </c>
      <c r="J33" s="96" t="s">
        <v>478</v>
      </c>
      <c r="K33" s="97">
        <v>5.5</v>
      </c>
      <c r="L33" s="96" t="s">
        <v>557</v>
      </c>
      <c r="M33" s="97">
        <v>12.25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  <c r="IU33" s="87"/>
      <c r="IV33" s="87"/>
      <c r="IW33" s="87"/>
      <c r="IX33" s="87"/>
      <c r="IY33" s="87"/>
      <c r="IZ33" s="87"/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7"/>
      <c r="JL33" s="87"/>
      <c r="JM33" s="87"/>
      <c r="JN33" s="87"/>
      <c r="JO33" s="87"/>
      <c r="JP33" s="87"/>
      <c r="JQ33" s="87"/>
      <c r="JR33" s="87"/>
      <c r="JS33" s="87"/>
      <c r="JT33" s="87"/>
      <c r="JU33" s="87"/>
      <c r="JV33" s="87"/>
      <c r="JW33" s="87"/>
      <c r="JX33" s="87"/>
      <c r="JY33" s="87"/>
      <c r="JZ33" s="87"/>
      <c r="KA33" s="87"/>
      <c r="KB33" s="87"/>
      <c r="KC33" s="87"/>
      <c r="KD33" s="87"/>
      <c r="KE33" s="87"/>
      <c r="KF33" s="87"/>
      <c r="KG33" s="87"/>
      <c r="KH33" s="87"/>
      <c r="KI33" s="87"/>
      <c r="KJ33" s="87"/>
      <c r="KK33" s="87"/>
      <c r="KL33" s="87"/>
      <c r="KM33" s="87"/>
      <c r="KN33" s="87"/>
      <c r="KO33" s="87"/>
      <c r="KP33" s="87"/>
      <c r="KQ33" s="87"/>
      <c r="KR33" s="87"/>
      <c r="KS33" s="87"/>
      <c r="KT33" s="87"/>
      <c r="KU33" s="87"/>
      <c r="KV33" s="87"/>
      <c r="KW33" s="87"/>
      <c r="KX33" s="87"/>
      <c r="KY33" s="87"/>
      <c r="KZ33" s="87"/>
      <c r="LA33" s="87"/>
      <c r="LB33" s="87"/>
      <c r="LC33" s="87"/>
      <c r="LD33" s="87"/>
      <c r="LE33" s="87"/>
      <c r="LF33" s="87"/>
      <c r="LG33" s="87"/>
      <c r="LH33" s="87"/>
      <c r="LI33" s="87"/>
      <c r="LJ33" s="87"/>
      <c r="LK33" s="87"/>
      <c r="LL33" s="87"/>
      <c r="LM33" s="87"/>
      <c r="LN33" s="87"/>
      <c r="LO33" s="87"/>
      <c r="LP33" s="87"/>
      <c r="LQ33" s="87"/>
      <c r="LR33" s="87"/>
      <c r="LS33" s="87"/>
      <c r="LT33" s="87"/>
      <c r="LU33" s="87"/>
      <c r="LV33" s="87"/>
      <c r="LW33" s="87"/>
      <c r="LX33" s="87"/>
      <c r="LY33" s="87"/>
      <c r="LZ33" s="87"/>
      <c r="MA33" s="87"/>
      <c r="MB33" s="87"/>
      <c r="MC33" s="87"/>
      <c r="MD33" s="87"/>
      <c r="ME33" s="87"/>
      <c r="MF33" s="87"/>
      <c r="MG33" s="87"/>
      <c r="MH33" s="87"/>
      <c r="MI33" s="87"/>
      <c r="MJ33" s="87"/>
      <c r="MK33" s="87"/>
      <c r="ML33" s="87"/>
      <c r="MM33" s="87"/>
      <c r="MN33" s="87"/>
      <c r="MO33" s="87"/>
      <c r="MP33" s="87"/>
      <c r="MQ33" s="87"/>
      <c r="MR33" s="87"/>
      <c r="MS33" s="87"/>
      <c r="MT33" s="87"/>
      <c r="MU33" s="87"/>
      <c r="MV33" s="87"/>
      <c r="MW33" s="87"/>
      <c r="MX33" s="87"/>
      <c r="MY33" s="87"/>
      <c r="MZ33" s="87"/>
      <c r="NA33" s="87"/>
      <c r="NB33" s="87"/>
      <c r="NC33" s="87"/>
      <c r="ND33" s="87"/>
      <c r="NE33" s="87"/>
      <c r="NF33" s="87"/>
      <c r="NG33" s="87"/>
      <c r="NH33" s="87"/>
      <c r="NI33" s="87"/>
      <c r="NJ33" s="87"/>
      <c r="NK33" s="87"/>
      <c r="NL33" s="87"/>
      <c r="NM33" s="87"/>
      <c r="NN33" s="87"/>
      <c r="NO33" s="87"/>
      <c r="NP33" s="87"/>
      <c r="NQ33" s="87"/>
      <c r="NR33" s="87"/>
      <c r="NS33" s="87"/>
      <c r="NT33" s="87"/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7"/>
      <c r="OF33" s="87"/>
      <c r="OG33" s="87"/>
      <c r="OH33" s="87"/>
      <c r="OI33" s="87"/>
      <c r="OJ33" s="87"/>
      <c r="OK33" s="87"/>
      <c r="OL33" s="87"/>
      <c r="OM33" s="87"/>
      <c r="ON33" s="87"/>
      <c r="OO33" s="87"/>
      <c r="OP33" s="87"/>
      <c r="OQ33" s="87"/>
      <c r="OR33" s="87"/>
      <c r="OS33" s="87"/>
      <c r="OT33" s="87"/>
      <c r="OU33" s="87"/>
      <c r="OV33" s="87"/>
      <c r="OW33" s="87"/>
      <c r="OX33" s="87"/>
      <c r="OY33" s="87"/>
      <c r="OZ33" s="87"/>
      <c r="PA33" s="87"/>
      <c r="PB33" s="87"/>
      <c r="PC33" s="87"/>
      <c r="PD33" s="87"/>
      <c r="PE33" s="87"/>
      <c r="PF33" s="87"/>
      <c r="PG33" s="87"/>
      <c r="PH33" s="87"/>
      <c r="PI33" s="87"/>
      <c r="PJ33" s="87"/>
      <c r="PK33" s="87"/>
      <c r="PL33" s="87"/>
      <c r="PM33" s="87"/>
      <c r="PN33" s="87"/>
      <c r="PO33" s="87"/>
      <c r="PP33" s="87"/>
      <c r="PQ33" s="87"/>
      <c r="PR33" s="87"/>
      <c r="PS33" s="87"/>
      <c r="PT33" s="87"/>
      <c r="PU33" s="87"/>
      <c r="PV33" s="87"/>
      <c r="PW33" s="87"/>
      <c r="PX33" s="87"/>
      <c r="PY33" s="87"/>
      <c r="PZ33" s="87"/>
      <c r="QA33" s="87"/>
      <c r="QB33" s="87"/>
      <c r="QC33" s="87"/>
      <c r="QD33" s="87"/>
      <c r="QE33" s="87"/>
      <c r="QF33" s="87"/>
      <c r="QG33" s="87"/>
      <c r="QH33" s="87"/>
      <c r="QI33" s="87"/>
      <c r="QJ33" s="87"/>
      <c r="QK33" s="87"/>
      <c r="QL33" s="87"/>
      <c r="QM33" s="87"/>
      <c r="QN33" s="87"/>
      <c r="QO33" s="87"/>
      <c r="QP33" s="87"/>
      <c r="QQ33" s="87"/>
      <c r="QR33" s="87"/>
      <c r="QS33" s="87"/>
      <c r="QT33" s="87"/>
      <c r="QU33" s="87"/>
      <c r="QV33" s="87"/>
      <c r="QW33" s="87"/>
      <c r="QX33" s="87"/>
      <c r="QY33" s="87"/>
      <c r="QZ33" s="87"/>
      <c r="RA33" s="87"/>
      <c r="RB33" s="87"/>
      <c r="RC33" s="87"/>
      <c r="RD33" s="87"/>
      <c r="RE33" s="87"/>
      <c r="RF33" s="87"/>
      <c r="RG33" s="87"/>
      <c r="RH33" s="87"/>
      <c r="RI33" s="87"/>
      <c r="RJ33" s="87"/>
      <c r="RK33" s="87"/>
      <c r="RL33" s="87"/>
      <c r="RM33" s="87"/>
      <c r="RN33" s="87"/>
      <c r="RO33" s="87"/>
      <c r="RP33" s="87"/>
      <c r="RQ33" s="87"/>
      <c r="RR33" s="87"/>
      <c r="RS33" s="87"/>
      <c r="RT33" s="87"/>
      <c r="RU33" s="87"/>
      <c r="RV33" s="87"/>
      <c r="RW33" s="87"/>
      <c r="RX33" s="87"/>
      <c r="RY33" s="87"/>
      <c r="RZ33" s="87"/>
      <c r="SA33" s="87"/>
      <c r="SB33" s="87"/>
      <c r="SC33" s="87"/>
      <c r="SD33" s="87"/>
      <c r="SE33" s="87"/>
      <c r="SF33" s="87"/>
      <c r="SG33" s="87"/>
      <c r="SH33" s="87"/>
      <c r="SI33" s="87"/>
      <c r="SJ33" s="87"/>
      <c r="SK33" s="87"/>
      <c r="SL33" s="87"/>
      <c r="SM33" s="87"/>
      <c r="SN33" s="87"/>
      <c r="SO33" s="87"/>
      <c r="SP33" s="87"/>
      <c r="SQ33" s="87"/>
      <c r="SR33" s="87"/>
      <c r="SS33" s="87"/>
      <c r="ST33" s="87"/>
      <c r="SU33" s="87"/>
      <c r="SV33" s="87"/>
      <c r="SW33" s="87"/>
      <c r="SX33" s="87"/>
      <c r="SY33" s="87"/>
      <c r="SZ33" s="87"/>
      <c r="TA33" s="87"/>
      <c r="TB33" s="87"/>
      <c r="TC33" s="87"/>
      <c r="TD33" s="87"/>
      <c r="TE33" s="87"/>
      <c r="TF33" s="87"/>
      <c r="TG33" s="87"/>
      <c r="TH33" s="87"/>
      <c r="TI33" s="87"/>
      <c r="TJ33" s="87"/>
      <c r="TK33" s="87"/>
      <c r="TL33" s="87"/>
      <c r="TM33" s="87"/>
      <c r="TN33" s="87"/>
      <c r="TO33" s="87"/>
      <c r="TP33" s="87"/>
      <c r="TQ33" s="87"/>
      <c r="TR33" s="87"/>
      <c r="TS33" s="87"/>
      <c r="TT33" s="87"/>
      <c r="TU33" s="87"/>
      <c r="TV33" s="87"/>
      <c r="TW33" s="87"/>
      <c r="TX33" s="87"/>
      <c r="TY33" s="87"/>
      <c r="TZ33" s="87"/>
      <c r="UA33" s="87"/>
      <c r="UB33" s="87"/>
      <c r="UC33" s="87"/>
      <c r="UD33" s="87"/>
      <c r="UE33" s="87"/>
      <c r="UF33" s="87"/>
      <c r="UG33" s="87"/>
      <c r="UH33" s="87"/>
      <c r="UI33" s="87"/>
      <c r="UJ33" s="87"/>
      <c r="UK33" s="87"/>
      <c r="UL33" s="87"/>
      <c r="UM33" s="87"/>
      <c r="UN33" s="87"/>
      <c r="UO33" s="87"/>
      <c r="UP33" s="87"/>
      <c r="UQ33" s="87"/>
      <c r="UR33" s="87"/>
      <c r="US33" s="87"/>
      <c r="UT33" s="87"/>
      <c r="UU33" s="87"/>
      <c r="UV33" s="87"/>
      <c r="UW33" s="87"/>
      <c r="UX33" s="87"/>
      <c r="UY33" s="87"/>
      <c r="UZ33" s="87"/>
      <c r="VA33" s="87"/>
      <c r="VB33" s="87"/>
      <c r="VC33" s="87"/>
      <c r="VD33" s="87"/>
      <c r="VE33" s="87"/>
      <c r="VF33" s="87"/>
      <c r="VG33" s="87"/>
      <c r="VH33" s="87"/>
      <c r="VI33" s="87"/>
      <c r="VJ33" s="87"/>
      <c r="VK33" s="87"/>
      <c r="VL33" s="87"/>
      <c r="VM33" s="87"/>
      <c r="VN33" s="87"/>
      <c r="VO33" s="87"/>
      <c r="VP33" s="87"/>
      <c r="VQ33" s="87"/>
      <c r="VR33" s="87"/>
      <c r="VS33" s="87"/>
      <c r="VT33" s="87"/>
      <c r="VU33" s="87"/>
      <c r="VV33" s="87"/>
      <c r="VW33" s="87"/>
      <c r="VX33" s="87"/>
      <c r="VY33" s="87"/>
      <c r="VZ33" s="87"/>
      <c r="WA33" s="87"/>
      <c r="WB33" s="87"/>
      <c r="WC33" s="87"/>
      <c r="WD33" s="87"/>
      <c r="WE33" s="87"/>
      <c r="WF33" s="87"/>
      <c r="WG33" s="87"/>
      <c r="WH33" s="87"/>
      <c r="WI33" s="87"/>
      <c r="WJ33" s="87"/>
      <c r="WK33" s="87"/>
      <c r="WL33" s="87"/>
      <c r="WM33" s="87"/>
      <c r="WN33" s="87"/>
      <c r="WO33" s="87"/>
      <c r="WP33" s="87"/>
      <c r="WQ33" s="87"/>
      <c r="WR33" s="87"/>
      <c r="WS33" s="87"/>
      <c r="WT33" s="87"/>
      <c r="WU33" s="87"/>
      <c r="WV33" s="87"/>
      <c r="WW33" s="87"/>
      <c r="WX33" s="87"/>
      <c r="WY33" s="87"/>
      <c r="WZ33" s="87"/>
      <c r="XA33" s="87"/>
      <c r="XB33" s="87"/>
      <c r="XC33" s="87"/>
      <c r="XD33" s="87"/>
      <c r="XE33" s="87"/>
      <c r="XF33" s="87"/>
      <c r="XG33" s="87"/>
      <c r="XH33" s="87"/>
      <c r="XI33" s="87"/>
      <c r="XJ33" s="87"/>
      <c r="XK33" s="87"/>
      <c r="XL33" s="87"/>
      <c r="XM33" s="87"/>
      <c r="XN33" s="87"/>
      <c r="XO33" s="87"/>
      <c r="XP33" s="87"/>
      <c r="XQ33" s="87"/>
      <c r="XR33" s="87"/>
      <c r="XS33" s="87"/>
      <c r="XT33" s="87"/>
      <c r="XU33" s="87"/>
      <c r="XV33" s="87"/>
      <c r="XW33" s="87"/>
      <c r="XX33" s="87"/>
      <c r="XY33" s="87"/>
      <c r="XZ33" s="87"/>
      <c r="YA33" s="87"/>
      <c r="YB33" s="87"/>
      <c r="YC33" s="87"/>
      <c r="YD33" s="87"/>
      <c r="YE33" s="87"/>
      <c r="YF33" s="87"/>
      <c r="YG33" s="87"/>
      <c r="YH33" s="87"/>
      <c r="YI33" s="87"/>
      <c r="YJ33" s="87"/>
      <c r="YK33" s="87"/>
      <c r="YL33" s="87"/>
      <c r="YM33" s="87"/>
      <c r="YN33" s="87"/>
      <c r="YO33" s="87"/>
      <c r="YP33" s="87"/>
      <c r="YQ33" s="87"/>
      <c r="YR33" s="87"/>
      <c r="YS33" s="87"/>
      <c r="YT33" s="87"/>
      <c r="YU33" s="87"/>
      <c r="YV33" s="87"/>
      <c r="YW33" s="87"/>
      <c r="YX33" s="87"/>
      <c r="YY33" s="87"/>
      <c r="YZ33" s="87"/>
      <c r="ZA33" s="87"/>
      <c r="ZB33" s="87"/>
      <c r="ZC33" s="87"/>
      <c r="ZD33" s="87"/>
      <c r="ZE33" s="87"/>
      <c r="ZF33" s="87"/>
      <c r="ZG33" s="87"/>
      <c r="ZH33" s="87"/>
      <c r="ZI33" s="87"/>
      <c r="ZJ33" s="87"/>
      <c r="ZK33" s="87"/>
      <c r="ZL33" s="87"/>
      <c r="ZM33" s="87"/>
      <c r="ZN33" s="87"/>
      <c r="ZO33" s="87"/>
      <c r="ZP33" s="87"/>
      <c r="ZQ33" s="87"/>
      <c r="ZR33" s="87"/>
      <c r="ZS33" s="87"/>
      <c r="ZT33" s="87"/>
      <c r="ZU33" s="87"/>
      <c r="ZV33" s="87"/>
      <c r="ZW33" s="87"/>
      <c r="ZX33" s="87"/>
      <c r="ZY33" s="87"/>
      <c r="ZZ33" s="87"/>
      <c r="AAA33" s="87"/>
      <c r="AAB33" s="87"/>
      <c r="AAC33" s="87"/>
      <c r="AAD33" s="87"/>
      <c r="AAE33" s="87"/>
      <c r="AAF33" s="87"/>
      <c r="AAG33" s="87"/>
      <c r="AAH33" s="87"/>
      <c r="AAI33" s="87"/>
      <c r="AAJ33" s="87"/>
      <c r="AAK33" s="87"/>
      <c r="AAL33" s="87"/>
      <c r="AAM33" s="87"/>
      <c r="AAN33" s="87"/>
      <c r="AAO33" s="87"/>
      <c r="AAP33" s="87"/>
      <c r="AAQ33" s="87"/>
      <c r="AAR33" s="87"/>
      <c r="AAS33" s="87"/>
      <c r="AAT33" s="87"/>
      <c r="AAU33" s="87"/>
      <c r="AAV33" s="87"/>
      <c r="AAW33" s="87"/>
      <c r="AAX33" s="87"/>
      <c r="AAY33" s="87"/>
      <c r="AAZ33" s="87"/>
      <c r="ABA33" s="87"/>
      <c r="ABB33" s="87"/>
      <c r="ABC33" s="87"/>
      <c r="ABD33" s="87"/>
      <c r="ABE33" s="87"/>
      <c r="ABF33" s="87"/>
      <c r="ABG33" s="87"/>
      <c r="ABH33" s="87"/>
      <c r="ABI33" s="87"/>
      <c r="ABJ33" s="87"/>
      <c r="ABK33" s="87"/>
      <c r="ABL33" s="87"/>
      <c r="ABM33" s="87"/>
      <c r="ABN33" s="87"/>
      <c r="ABO33" s="87"/>
      <c r="ABP33" s="87"/>
      <c r="ABQ33" s="87"/>
      <c r="ABR33" s="87"/>
      <c r="ABS33" s="87"/>
      <c r="ABT33" s="87"/>
      <c r="ABU33" s="87"/>
      <c r="ABV33" s="87"/>
      <c r="ABW33" s="87"/>
      <c r="ABX33" s="87"/>
      <c r="ABY33" s="87"/>
      <c r="ABZ33" s="87"/>
      <c r="ACA33" s="87"/>
      <c r="ACB33" s="87"/>
      <c r="ACC33" s="87"/>
      <c r="ACD33" s="87"/>
      <c r="ACE33" s="87"/>
      <c r="ACF33" s="87"/>
      <c r="ACG33" s="87"/>
      <c r="ACH33" s="87"/>
      <c r="ACI33" s="87"/>
      <c r="ACJ33" s="87"/>
      <c r="ACK33" s="87"/>
      <c r="ACL33" s="87"/>
      <c r="ACM33" s="87"/>
      <c r="ACN33" s="87"/>
      <c r="ACO33" s="87"/>
      <c r="ACP33" s="87"/>
      <c r="ACQ33" s="87"/>
      <c r="ACR33" s="87"/>
      <c r="ACS33" s="87"/>
      <c r="ACT33" s="87"/>
      <c r="ACU33" s="87"/>
      <c r="ACV33" s="87"/>
      <c r="ACW33" s="87"/>
      <c r="ACX33" s="87"/>
      <c r="ACY33" s="87"/>
      <c r="ACZ33" s="87"/>
      <c r="ADA33" s="87"/>
      <c r="ADB33" s="87"/>
      <c r="ADC33" s="87"/>
      <c r="ADD33" s="87"/>
      <c r="ADE33" s="87"/>
      <c r="ADF33" s="87"/>
      <c r="ADG33" s="87"/>
      <c r="ADH33" s="87"/>
      <c r="ADI33" s="87"/>
      <c r="ADJ33" s="87"/>
      <c r="ADK33" s="87"/>
      <c r="ADL33" s="87"/>
      <c r="ADM33" s="87"/>
      <c r="ADN33" s="87"/>
      <c r="ADO33" s="87"/>
      <c r="ADP33" s="87"/>
      <c r="ADQ33" s="87"/>
      <c r="ADR33" s="87"/>
      <c r="ADS33" s="87"/>
      <c r="ADT33" s="87"/>
      <c r="ADU33" s="87"/>
      <c r="ADV33" s="87"/>
      <c r="ADW33" s="87"/>
      <c r="ADX33" s="87"/>
      <c r="ADY33" s="87"/>
      <c r="ADZ33" s="87"/>
      <c r="AEA33" s="87"/>
      <c r="AEB33" s="87"/>
      <c r="AEC33" s="87"/>
      <c r="AED33" s="87"/>
      <c r="AEE33" s="87"/>
      <c r="AEF33" s="87"/>
      <c r="AEG33" s="87"/>
      <c r="AEH33" s="87"/>
      <c r="AEI33" s="87"/>
      <c r="AEJ33" s="87"/>
      <c r="AEK33" s="87"/>
      <c r="AEL33" s="87"/>
      <c r="AEM33" s="87"/>
      <c r="AEN33" s="87"/>
      <c r="AEO33" s="87"/>
      <c r="AEP33" s="87"/>
      <c r="AEQ33" s="87"/>
      <c r="AER33" s="87"/>
      <c r="AES33" s="87"/>
      <c r="AET33" s="87"/>
      <c r="AEU33" s="87"/>
      <c r="AEV33" s="87"/>
      <c r="AEW33" s="87"/>
      <c r="AEX33" s="87"/>
      <c r="AEY33" s="87"/>
      <c r="AEZ33" s="87"/>
      <c r="AFA33" s="87"/>
      <c r="AFB33" s="87"/>
      <c r="AFC33" s="87"/>
      <c r="AFD33" s="87"/>
      <c r="AFE33" s="87"/>
      <c r="AFF33" s="87"/>
      <c r="AFG33" s="87"/>
      <c r="AFH33" s="87"/>
      <c r="AFI33" s="87"/>
      <c r="AFJ33" s="87"/>
      <c r="AFK33" s="87"/>
      <c r="AFL33" s="87"/>
      <c r="AFM33" s="87"/>
      <c r="AFN33" s="87"/>
      <c r="AFO33" s="87"/>
      <c r="AFP33" s="87"/>
      <c r="AFQ33" s="87"/>
      <c r="AFR33" s="87"/>
      <c r="AFS33" s="87"/>
      <c r="AFT33" s="87"/>
      <c r="AFU33" s="87"/>
      <c r="AFV33" s="87"/>
      <c r="AFW33" s="87"/>
      <c r="AFX33" s="87"/>
      <c r="AFY33" s="87"/>
      <c r="AFZ33" s="87"/>
      <c r="AGA33" s="87"/>
      <c r="AGB33" s="87"/>
      <c r="AGC33" s="87"/>
      <c r="AGD33" s="87"/>
      <c r="AGE33" s="87"/>
      <c r="AGF33" s="87"/>
      <c r="AGG33" s="87"/>
      <c r="AGH33" s="87"/>
      <c r="AGI33" s="87"/>
      <c r="AGJ33" s="87"/>
      <c r="AGK33" s="87"/>
      <c r="AGL33" s="87"/>
      <c r="AGM33" s="87"/>
      <c r="AGN33" s="87"/>
      <c r="AGO33" s="87"/>
      <c r="AGP33" s="87"/>
      <c r="AGQ33" s="87"/>
      <c r="AGR33" s="87"/>
      <c r="AGS33" s="87"/>
      <c r="AGT33" s="87"/>
      <c r="AGU33" s="87"/>
      <c r="AGV33" s="87"/>
      <c r="AGW33" s="87"/>
      <c r="AGX33" s="87"/>
      <c r="AGY33" s="87"/>
      <c r="AGZ33" s="87"/>
      <c r="AHA33" s="87"/>
      <c r="AHB33" s="87"/>
      <c r="AHC33" s="87"/>
      <c r="AHD33" s="87"/>
      <c r="AHE33" s="87"/>
      <c r="AHF33" s="87"/>
      <c r="AHG33" s="87"/>
      <c r="AHH33" s="87"/>
      <c r="AHI33" s="87"/>
      <c r="AHJ33" s="87"/>
      <c r="AHK33" s="87"/>
      <c r="AHL33" s="87"/>
      <c r="AHM33" s="87"/>
      <c r="AHN33" s="87"/>
      <c r="AHO33" s="87"/>
      <c r="AHP33" s="87"/>
      <c r="AHQ33" s="87"/>
      <c r="AHR33" s="87"/>
      <c r="AHS33" s="87"/>
      <c r="AHT33" s="87"/>
      <c r="AHU33" s="87"/>
      <c r="AHV33" s="87"/>
      <c r="AHW33" s="87"/>
      <c r="AHX33" s="87"/>
      <c r="AHY33" s="87"/>
      <c r="AHZ33" s="87"/>
      <c r="AIA33" s="87"/>
      <c r="AIB33" s="87"/>
      <c r="AIC33" s="87"/>
      <c r="AID33" s="87"/>
      <c r="AIE33" s="87"/>
      <c r="AIF33" s="87"/>
      <c r="AIG33" s="87"/>
      <c r="AIH33" s="87"/>
      <c r="AII33" s="87"/>
      <c r="AIJ33" s="87"/>
      <c r="AIK33" s="87"/>
      <c r="AIL33" s="87"/>
      <c r="AIM33" s="87"/>
      <c r="AIN33" s="87"/>
      <c r="AIO33" s="87"/>
      <c r="AIP33" s="87"/>
      <c r="AIQ33" s="87"/>
      <c r="AIR33" s="87"/>
      <c r="AIS33" s="87"/>
      <c r="AIT33" s="87"/>
      <c r="AIU33" s="87"/>
      <c r="AIV33" s="87"/>
      <c r="AIW33" s="87"/>
      <c r="AIX33" s="87"/>
      <c r="AIY33" s="87"/>
      <c r="AIZ33" s="87"/>
      <c r="AJA33" s="87"/>
      <c r="AJB33" s="87"/>
      <c r="AJC33" s="87"/>
      <c r="AJD33" s="87"/>
      <c r="AJE33" s="87"/>
      <c r="AJF33" s="87"/>
      <c r="AJG33" s="87"/>
      <c r="AJH33" s="87"/>
      <c r="AJI33" s="87"/>
      <c r="AJJ33" s="87"/>
      <c r="AJK33" s="87"/>
      <c r="AJL33" s="87"/>
      <c r="AJM33" s="87"/>
      <c r="AJN33" s="87"/>
      <c r="AJO33" s="87"/>
      <c r="AJP33" s="87"/>
      <c r="AJQ33" s="87"/>
      <c r="AJR33" s="87"/>
      <c r="AJS33" s="87"/>
      <c r="AJT33" s="87"/>
      <c r="AJU33" s="87"/>
      <c r="AJV33" s="87"/>
      <c r="AJW33" s="87"/>
      <c r="AJX33" s="87"/>
      <c r="AJY33" s="87"/>
      <c r="AJZ33" s="87"/>
      <c r="AKA33" s="87"/>
      <c r="AKB33" s="87"/>
      <c r="AKC33" s="87"/>
      <c r="AKD33" s="87"/>
      <c r="AKE33" s="87"/>
      <c r="AKF33" s="87"/>
      <c r="AKG33" s="87"/>
      <c r="AKH33" s="87"/>
      <c r="AKI33" s="87"/>
      <c r="AKJ33" s="87"/>
      <c r="AKK33" s="87"/>
      <c r="AKL33" s="87"/>
      <c r="AKM33" s="87"/>
      <c r="AKN33" s="87"/>
      <c r="AKO33" s="87"/>
      <c r="AKP33" s="87"/>
      <c r="AKQ33" s="87"/>
      <c r="AKR33" s="87"/>
      <c r="AKS33" s="87"/>
      <c r="AKT33" s="87"/>
      <c r="AKU33" s="87"/>
      <c r="AKV33" s="87"/>
      <c r="AKW33" s="87"/>
      <c r="AKX33" s="87"/>
      <c r="AKY33" s="87"/>
      <c r="AKZ33" s="87"/>
      <c r="ALA33" s="87"/>
      <c r="ALB33" s="87"/>
      <c r="ALC33" s="87"/>
      <c r="ALD33" s="87"/>
      <c r="ALE33" s="87"/>
      <c r="ALF33" s="87"/>
      <c r="ALG33" s="87"/>
      <c r="ALH33" s="87"/>
      <c r="ALI33" s="87"/>
      <c r="ALJ33" s="87"/>
      <c r="ALK33" s="87"/>
      <c r="ALL33" s="87"/>
      <c r="ALM33" s="87"/>
      <c r="ALN33" s="87"/>
      <c r="ALO33" s="87"/>
      <c r="ALP33" s="87"/>
      <c r="ALQ33" s="87"/>
      <c r="ALR33" s="87"/>
      <c r="ALS33" s="87"/>
      <c r="ALT33" s="87"/>
      <c r="ALU33" s="87"/>
      <c r="ALV33" s="87"/>
      <c r="ALW33" s="87"/>
      <c r="ALX33" s="87"/>
      <c r="ALY33" s="87"/>
      <c r="ALZ33" s="87"/>
      <c r="AMA33" s="87"/>
      <c r="AMB33" s="87"/>
      <c r="AMC33" s="87"/>
      <c r="AMD33" s="87"/>
      <c r="AME33" s="87"/>
      <c r="AMF33" s="87"/>
      <c r="AMG33" s="87"/>
      <c r="AMH33" s="87"/>
      <c r="AMI33" s="87"/>
      <c r="AMJ33" s="87"/>
      <c r="AMK33" s="87"/>
      <c r="AML33" s="87"/>
    </row>
    <row r="34" spans="1:1026" s="90" customFormat="1" ht="49.5" x14ac:dyDescent="0.25">
      <c r="A34" s="87"/>
      <c r="B34" s="96" t="s">
        <v>538</v>
      </c>
      <c r="C34" s="97">
        <v>25.19</v>
      </c>
      <c r="D34" s="96" t="s">
        <v>543</v>
      </c>
      <c r="E34" s="97">
        <v>16.62</v>
      </c>
      <c r="F34" s="96" t="s">
        <v>548</v>
      </c>
      <c r="G34" s="97">
        <v>7.74</v>
      </c>
      <c r="H34" s="96" t="s">
        <v>501</v>
      </c>
      <c r="I34" s="97">
        <v>15.05</v>
      </c>
      <c r="J34" s="96" t="s">
        <v>310</v>
      </c>
      <c r="K34" s="97">
        <v>10.99</v>
      </c>
      <c r="L34" s="96" t="s">
        <v>321</v>
      </c>
      <c r="M34" s="97">
        <v>7.62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KA34" s="87"/>
      <c r="KB34" s="87"/>
      <c r="KC34" s="87"/>
      <c r="KD34" s="87"/>
      <c r="KE34" s="87"/>
      <c r="KF34" s="87"/>
      <c r="KG34" s="87"/>
      <c r="KH34" s="87"/>
      <c r="KI34" s="87"/>
      <c r="KJ34" s="87"/>
      <c r="KK34" s="87"/>
      <c r="KL34" s="87"/>
      <c r="KM34" s="87"/>
      <c r="KN34" s="87"/>
      <c r="KO34" s="87"/>
      <c r="KP34" s="87"/>
      <c r="KQ34" s="87"/>
      <c r="KR34" s="87"/>
      <c r="KS34" s="87"/>
      <c r="KT34" s="87"/>
      <c r="KU34" s="87"/>
      <c r="KV34" s="87"/>
      <c r="KW34" s="87"/>
      <c r="KX34" s="87"/>
      <c r="KY34" s="87"/>
      <c r="KZ34" s="87"/>
      <c r="LA34" s="87"/>
      <c r="LB34" s="87"/>
      <c r="LC34" s="87"/>
      <c r="LD34" s="87"/>
      <c r="LE34" s="87"/>
      <c r="LF34" s="87"/>
      <c r="LG34" s="87"/>
      <c r="LH34" s="87"/>
      <c r="LI34" s="87"/>
      <c r="LJ34" s="87"/>
      <c r="LK34" s="87"/>
      <c r="LL34" s="87"/>
      <c r="LM34" s="87"/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  <c r="MZ34" s="87"/>
      <c r="NA34" s="87"/>
      <c r="NB34" s="87"/>
      <c r="NC34" s="87"/>
      <c r="ND34" s="87"/>
      <c r="NE34" s="87"/>
      <c r="NF34" s="87"/>
      <c r="NG34" s="87"/>
      <c r="NH34" s="87"/>
      <c r="NI34" s="87"/>
      <c r="NJ34" s="87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7"/>
      <c r="NY34" s="87"/>
      <c r="NZ34" s="87"/>
      <c r="OA34" s="87"/>
      <c r="OB34" s="87"/>
      <c r="OC34" s="87"/>
      <c r="OD34" s="87"/>
      <c r="OE34" s="87"/>
      <c r="OF34" s="87"/>
      <c r="OG34" s="87"/>
      <c r="OH34" s="87"/>
      <c r="OI34" s="87"/>
      <c r="OJ34" s="87"/>
      <c r="OK34" s="87"/>
      <c r="OL34" s="87"/>
      <c r="OM34" s="87"/>
      <c r="ON34" s="87"/>
      <c r="OO34" s="87"/>
      <c r="OP34" s="87"/>
      <c r="OQ34" s="87"/>
      <c r="OR34" s="87"/>
      <c r="OS34" s="87"/>
      <c r="OT34" s="87"/>
      <c r="OU34" s="87"/>
      <c r="OV34" s="87"/>
      <c r="OW34" s="87"/>
      <c r="OX34" s="87"/>
      <c r="OY34" s="87"/>
      <c r="OZ34" s="87"/>
      <c r="PA34" s="87"/>
      <c r="PB34" s="87"/>
      <c r="PC34" s="87"/>
      <c r="PD34" s="87"/>
      <c r="PE34" s="87"/>
      <c r="PF34" s="87"/>
      <c r="PG34" s="87"/>
      <c r="PH34" s="87"/>
      <c r="PI34" s="87"/>
      <c r="PJ34" s="87"/>
      <c r="PK34" s="87"/>
      <c r="PL34" s="87"/>
      <c r="PM34" s="87"/>
      <c r="PN34" s="87"/>
      <c r="PO34" s="87"/>
      <c r="PP34" s="87"/>
      <c r="PQ34" s="87"/>
      <c r="PR34" s="87"/>
      <c r="PS34" s="87"/>
      <c r="PT34" s="87"/>
      <c r="PU34" s="87"/>
      <c r="PV34" s="87"/>
      <c r="PW34" s="87"/>
      <c r="PX34" s="87"/>
      <c r="PY34" s="87"/>
      <c r="PZ34" s="87"/>
      <c r="QA34" s="87"/>
      <c r="QB34" s="87"/>
      <c r="QC34" s="87"/>
      <c r="QD34" s="87"/>
      <c r="QE34" s="87"/>
      <c r="QF34" s="87"/>
      <c r="QG34" s="87"/>
      <c r="QH34" s="87"/>
      <c r="QI34" s="87"/>
      <c r="QJ34" s="87"/>
      <c r="QK34" s="87"/>
      <c r="QL34" s="87"/>
      <c r="QM34" s="87"/>
      <c r="QN34" s="87"/>
      <c r="QO34" s="87"/>
      <c r="QP34" s="87"/>
      <c r="QQ34" s="87"/>
      <c r="QR34" s="87"/>
      <c r="QS34" s="87"/>
      <c r="QT34" s="87"/>
      <c r="QU34" s="87"/>
      <c r="QV34" s="87"/>
      <c r="QW34" s="87"/>
      <c r="QX34" s="87"/>
      <c r="QY34" s="87"/>
      <c r="QZ34" s="87"/>
      <c r="RA34" s="87"/>
      <c r="RB34" s="87"/>
      <c r="RC34" s="87"/>
      <c r="RD34" s="87"/>
      <c r="RE34" s="87"/>
      <c r="RF34" s="87"/>
      <c r="RG34" s="87"/>
      <c r="RH34" s="87"/>
      <c r="RI34" s="87"/>
      <c r="RJ34" s="87"/>
      <c r="RK34" s="87"/>
      <c r="RL34" s="87"/>
      <c r="RM34" s="87"/>
      <c r="RN34" s="87"/>
      <c r="RO34" s="87"/>
      <c r="RP34" s="87"/>
      <c r="RQ34" s="87"/>
      <c r="RR34" s="87"/>
      <c r="RS34" s="87"/>
      <c r="RT34" s="87"/>
      <c r="RU34" s="87"/>
      <c r="RV34" s="87"/>
      <c r="RW34" s="87"/>
      <c r="RX34" s="87"/>
      <c r="RY34" s="87"/>
      <c r="RZ34" s="87"/>
      <c r="SA34" s="87"/>
      <c r="SB34" s="87"/>
      <c r="SC34" s="87"/>
      <c r="SD34" s="87"/>
      <c r="SE34" s="87"/>
      <c r="SF34" s="87"/>
      <c r="SG34" s="87"/>
      <c r="SH34" s="87"/>
      <c r="SI34" s="87"/>
      <c r="SJ34" s="87"/>
      <c r="SK34" s="87"/>
      <c r="SL34" s="87"/>
      <c r="SM34" s="87"/>
      <c r="SN34" s="87"/>
      <c r="SO34" s="87"/>
      <c r="SP34" s="87"/>
      <c r="SQ34" s="87"/>
      <c r="SR34" s="87"/>
      <c r="SS34" s="87"/>
      <c r="ST34" s="87"/>
      <c r="SU34" s="87"/>
      <c r="SV34" s="87"/>
      <c r="SW34" s="87"/>
      <c r="SX34" s="87"/>
      <c r="SY34" s="87"/>
      <c r="SZ34" s="87"/>
      <c r="TA34" s="87"/>
      <c r="TB34" s="87"/>
      <c r="TC34" s="87"/>
      <c r="TD34" s="87"/>
      <c r="TE34" s="87"/>
      <c r="TF34" s="87"/>
      <c r="TG34" s="87"/>
      <c r="TH34" s="87"/>
      <c r="TI34" s="87"/>
      <c r="TJ34" s="87"/>
      <c r="TK34" s="87"/>
      <c r="TL34" s="87"/>
      <c r="TM34" s="87"/>
      <c r="TN34" s="87"/>
      <c r="TO34" s="87"/>
      <c r="TP34" s="87"/>
      <c r="TQ34" s="87"/>
      <c r="TR34" s="87"/>
      <c r="TS34" s="87"/>
      <c r="TT34" s="87"/>
      <c r="TU34" s="87"/>
      <c r="TV34" s="87"/>
      <c r="TW34" s="87"/>
      <c r="TX34" s="87"/>
      <c r="TY34" s="87"/>
      <c r="TZ34" s="87"/>
      <c r="UA34" s="87"/>
      <c r="UB34" s="87"/>
      <c r="UC34" s="87"/>
      <c r="UD34" s="87"/>
      <c r="UE34" s="87"/>
      <c r="UF34" s="87"/>
      <c r="UG34" s="87"/>
      <c r="UH34" s="87"/>
      <c r="UI34" s="87"/>
      <c r="UJ34" s="87"/>
      <c r="UK34" s="87"/>
      <c r="UL34" s="87"/>
      <c r="UM34" s="87"/>
      <c r="UN34" s="87"/>
      <c r="UO34" s="87"/>
      <c r="UP34" s="87"/>
      <c r="UQ34" s="87"/>
      <c r="UR34" s="87"/>
      <c r="US34" s="87"/>
      <c r="UT34" s="87"/>
      <c r="UU34" s="87"/>
      <c r="UV34" s="87"/>
      <c r="UW34" s="87"/>
      <c r="UX34" s="87"/>
      <c r="UY34" s="87"/>
      <c r="UZ34" s="87"/>
      <c r="VA34" s="87"/>
      <c r="VB34" s="87"/>
      <c r="VC34" s="87"/>
      <c r="VD34" s="87"/>
      <c r="VE34" s="87"/>
      <c r="VF34" s="87"/>
      <c r="VG34" s="87"/>
      <c r="VH34" s="87"/>
      <c r="VI34" s="87"/>
      <c r="VJ34" s="87"/>
      <c r="VK34" s="87"/>
      <c r="VL34" s="87"/>
      <c r="VM34" s="87"/>
      <c r="VN34" s="87"/>
      <c r="VO34" s="87"/>
      <c r="VP34" s="87"/>
      <c r="VQ34" s="87"/>
      <c r="VR34" s="87"/>
      <c r="VS34" s="87"/>
      <c r="VT34" s="87"/>
      <c r="VU34" s="87"/>
      <c r="VV34" s="87"/>
      <c r="VW34" s="87"/>
      <c r="VX34" s="87"/>
      <c r="VY34" s="87"/>
      <c r="VZ34" s="87"/>
      <c r="WA34" s="87"/>
      <c r="WB34" s="87"/>
      <c r="WC34" s="87"/>
      <c r="WD34" s="87"/>
      <c r="WE34" s="87"/>
      <c r="WF34" s="87"/>
      <c r="WG34" s="87"/>
      <c r="WH34" s="87"/>
      <c r="WI34" s="87"/>
      <c r="WJ34" s="87"/>
      <c r="WK34" s="87"/>
      <c r="WL34" s="87"/>
      <c r="WM34" s="87"/>
      <c r="WN34" s="87"/>
      <c r="WO34" s="87"/>
      <c r="WP34" s="87"/>
      <c r="WQ34" s="87"/>
      <c r="WR34" s="87"/>
      <c r="WS34" s="87"/>
      <c r="WT34" s="87"/>
      <c r="WU34" s="87"/>
      <c r="WV34" s="87"/>
      <c r="WW34" s="87"/>
      <c r="WX34" s="87"/>
      <c r="WY34" s="87"/>
      <c r="WZ34" s="87"/>
      <c r="XA34" s="87"/>
      <c r="XB34" s="87"/>
      <c r="XC34" s="87"/>
      <c r="XD34" s="87"/>
      <c r="XE34" s="87"/>
      <c r="XF34" s="87"/>
      <c r="XG34" s="87"/>
      <c r="XH34" s="87"/>
      <c r="XI34" s="87"/>
      <c r="XJ34" s="87"/>
      <c r="XK34" s="87"/>
      <c r="XL34" s="87"/>
      <c r="XM34" s="87"/>
      <c r="XN34" s="87"/>
      <c r="XO34" s="87"/>
      <c r="XP34" s="87"/>
      <c r="XQ34" s="87"/>
      <c r="XR34" s="87"/>
      <c r="XS34" s="87"/>
      <c r="XT34" s="87"/>
      <c r="XU34" s="87"/>
      <c r="XV34" s="87"/>
      <c r="XW34" s="87"/>
      <c r="XX34" s="87"/>
      <c r="XY34" s="87"/>
      <c r="XZ34" s="87"/>
      <c r="YA34" s="87"/>
      <c r="YB34" s="87"/>
      <c r="YC34" s="87"/>
      <c r="YD34" s="87"/>
      <c r="YE34" s="87"/>
      <c r="YF34" s="87"/>
      <c r="YG34" s="87"/>
      <c r="YH34" s="87"/>
      <c r="YI34" s="87"/>
      <c r="YJ34" s="87"/>
      <c r="YK34" s="87"/>
      <c r="YL34" s="87"/>
      <c r="YM34" s="87"/>
      <c r="YN34" s="87"/>
      <c r="YO34" s="87"/>
      <c r="YP34" s="87"/>
      <c r="YQ34" s="87"/>
      <c r="YR34" s="87"/>
      <c r="YS34" s="87"/>
      <c r="YT34" s="87"/>
      <c r="YU34" s="87"/>
      <c r="YV34" s="87"/>
      <c r="YW34" s="87"/>
      <c r="YX34" s="87"/>
      <c r="YY34" s="87"/>
      <c r="YZ34" s="87"/>
      <c r="ZA34" s="87"/>
      <c r="ZB34" s="87"/>
      <c r="ZC34" s="87"/>
      <c r="ZD34" s="87"/>
      <c r="ZE34" s="87"/>
      <c r="ZF34" s="87"/>
      <c r="ZG34" s="87"/>
      <c r="ZH34" s="87"/>
      <c r="ZI34" s="87"/>
      <c r="ZJ34" s="87"/>
      <c r="ZK34" s="87"/>
      <c r="ZL34" s="87"/>
      <c r="ZM34" s="87"/>
      <c r="ZN34" s="87"/>
      <c r="ZO34" s="87"/>
      <c r="ZP34" s="87"/>
      <c r="ZQ34" s="87"/>
      <c r="ZR34" s="87"/>
      <c r="ZS34" s="87"/>
      <c r="ZT34" s="87"/>
      <c r="ZU34" s="87"/>
      <c r="ZV34" s="87"/>
      <c r="ZW34" s="87"/>
      <c r="ZX34" s="87"/>
      <c r="ZY34" s="87"/>
      <c r="ZZ34" s="87"/>
      <c r="AAA34" s="87"/>
      <c r="AAB34" s="87"/>
      <c r="AAC34" s="87"/>
      <c r="AAD34" s="87"/>
      <c r="AAE34" s="87"/>
      <c r="AAF34" s="87"/>
      <c r="AAG34" s="87"/>
      <c r="AAH34" s="87"/>
      <c r="AAI34" s="87"/>
      <c r="AAJ34" s="87"/>
      <c r="AAK34" s="87"/>
      <c r="AAL34" s="87"/>
      <c r="AAM34" s="87"/>
      <c r="AAN34" s="87"/>
      <c r="AAO34" s="87"/>
      <c r="AAP34" s="87"/>
      <c r="AAQ34" s="87"/>
      <c r="AAR34" s="87"/>
      <c r="AAS34" s="87"/>
      <c r="AAT34" s="87"/>
      <c r="AAU34" s="87"/>
      <c r="AAV34" s="87"/>
      <c r="AAW34" s="87"/>
      <c r="AAX34" s="87"/>
      <c r="AAY34" s="87"/>
      <c r="AAZ34" s="87"/>
      <c r="ABA34" s="87"/>
      <c r="ABB34" s="87"/>
      <c r="ABC34" s="87"/>
      <c r="ABD34" s="87"/>
      <c r="ABE34" s="87"/>
      <c r="ABF34" s="87"/>
      <c r="ABG34" s="87"/>
      <c r="ABH34" s="87"/>
      <c r="ABI34" s="87"/>
      <c r="ABJ34" s="87"/>
      <c r="ABK34" s="87"/>
      <c r="ABL34" s="87"/>
      <c r="ABM34" s="87"/>
      <c r="ABN34" s="87"/>
      <c r="ABO34" s="87"/>
      <c r="ABP34" s="87"/>
      <c r="ABQ34" s="87"/>
      <c r="ABR34" s="87"/>
      <c r="ABS34" s="87"/>
      <c r="ABT34" s="87"/>
      <c r="ABU34" s="87"/>
      <c r="ABV34" s="87"/>
      <c r="ABW34" s="87"/>
      <c r="ABX34" s="87"/>
      <c r="ABY34" s="87"/>
      <c r="ABZ34" s="87"/>
      <c r="ACA34" s="87"/>
      <c r="ACB34" s="87"/>
      <c r="ACC34" s="87"/>
      <c r="ACD34" s="87"/>
      <c r="ACE34" s="87"/>
      <c r="ACF34" s="87"/>
      <c r="ACG34" s="87"/>
      <c r="ACH34" s="87"/>
      <c r="ACI34" s="87"/>
      <c r="ACJ34" s="87"/>
      <c r="ACK34" s="87"/>
      <c r="ACL34" s="87"/>
      <c r="ACM34" s="87"/>
      <c r="ACN34" s="87"/>
      <c r="ACO34" s="87"/>
      <c r="ACP34" s="87"/>
      <c r="ACQ34" s="87"/>
      <c r="ACR34" s="87"/>
      <c r="ACS34" s="87"/>
      <c r="ACT34" s="87"/>
      <c r="ACU34" s="87"/>
      <c r="ACV34" s="87"/>
      <c r="ACW34" s="87"/>
      <c r="ACX34" s="87"/>
      <c r="ACY34" s="87"/>
      <c r="ACZ34" s="87"/>
      <c r="ADA34" s="87"/>
      <c r="ADB34" s="87"/>
      <c r="ADC34" s="87"/>
      <c r="ADD34" s="87"/>
      <c r="ADE34" s="87"/>
      <c r="ADF34" s="87"/>
      <c r="ADG34" s="87"/>
      <c r="ADH34" s="87"/>
      <c r="ADI34" s="87"/>
      <c r="ADJ34" s="87"/>
      <c r="ADK34" s="87"/>
      <c r="ADL34" s="87"/>
      <c r="ADM34" s="87"/>
      <c r="ADN34" s="87"/>
      <c r="ADO34" s="87"/>
      <c r="ADP34" s="87"/>
      <c r="ADQ34" s="87"/>
      <c r="ADR34" s="87"/>
      <c r="ADS34" s="87"/>
      <c r="ADT34" s="87"/>
      <c r="ADU34" s="87"/>
      <c r="ADV34" s="87"/>
      <c r="ADW34" s="87"/>
      <c r="ADX34" s="87"/>
      <c r="ADY34" s="87"/>
      <c r="ADZ34" s="87"/>
      <c r="AEA34" s="87"/>
      <c r="AEB34" s="87"/>
      <c r="AEC34" s="87"/>
      <c r="AED34" s="87"/>
      <c r="AEE34" s="87"/>
      <c r="AEF34" s="87"/>
      <c r="AEG34" s="87"/>
      <c r="AEH34" s="87"/>
      <c r="AEI34" s="87"/>
      <c r="AEJ34" s="87"/>
      <c r="AEK34" s="87"/>
      <c r="AEL34" s="87"/>
      <c r="AEM34" s="87"/>
      <c r="AEN34" s="87"/>
      <c r="AEO34" s="87"/>
      <c r="AEP34" s="87"/>
      <c r="AEQ34" s="87"/>
      <c r="AER34" s="87"/>
      <c r="AES34" s="87"/>
      <c r="AET34" s="87"/>
      <c r="AEU34" s="87"/>
      <c r="AEV34" s="87"/>
      <c r="AEW34" s="87"/>
      <c r="AEX34" s="87"/>
      <c r="AEY34" s="87"/>
      <c r="AEZ34" s="87"/>
      <c r="AFA34" s="87"/>
      <c r="AFB34" s="87"/>
      <c r="AFC34" s="87"/>
      <c r="AFD34" s="87"/>
      <c r="AFE34" s="87"/>
      <c r="AFF34" s="87"/>
      <c r="AFG34" s="87"/>
      <c r="AFH34" s="87"/>
      <c r="AFI34" s="87"/>
      <c r="AFJ34" s="87"/>
      <c r="AFK34" s="87"/>
      <c r="AFL34" s="87"/>
      <c r="AFM34" s="87"/>
      <c r="AFN34" s="87"/>
      <c r="AFO34" s="87"/>
      <c r="AFP34" s="87"/>
      <c r="AFQ34" s="87"/>
      <c r="AFR34" s="87"/>
      <c r="AFS34" s="87"/>
      <c r="AFT34" s="87"/>
      <c r="AFU34" s="87"/>
      <c r="AFV34" s="87"/>
      <c r="AFW34" s="87"/>
      <c r="AFX34" s="87"/>
      <c r="AFY34" s="87"/>
      <c r="AFZ34" s="87"/>
      <c r="AGA34" s="87"/>
      <c r="AGB34" s="87"/>
      <c r="AGC34" s="87"/>
      <c r="AGD34" s="87"/>
      <c r="AGE34" s="87"/>
      <c r="AGF34" s="87"/>
      <c r="AGG34" s="87"/>
      <c r="AGH34" s="87"/>
      <c r="AGI34" s="87"/>
      <c r="AGJ34" s="87"/>
      <c r="AGK34" s="87"/>
      <c r="AGL34" s="87"/>
      <c r="AGM34" s="87"/>
      <c r="AGN34" s="87"/>
      <c r="AGO34" s="87"/>
      <c r="AGP34" s="87"/>
      <c r="AGQ34" s="87"/>
      <c r="AGR34" s="87"/>
      <c r="AGS34" s="87"/>
      <c r="AGT34" s="87"/>
      <c r="AGU34" s="87"/>
      <c r="AGV34" s="87"/>
      <c r="AGW34" s="87"/>
      <c r="AGX34" s="87"/>
      <c r="AGY34" s="87"/>
      <c r="AGZ34" s="87"/>
      <c r="AHA34" s="87"/>
      <c r="AHB34" s="87"/>
      <c r="AHC34" s="87"/>
      <c r="AHD34" s="87"/>
      <c r="AHE34" s="87"/>
      <c r="AHF34" s="87"/>
      <c r="AHG34" s="87"/>
      <c r="AHH34" s="87"/>
      <c r="AHI34" s="87"/>
      <c r="AHJ34" s="87"/>
      <c r="AHK34" s="87"/>
      <c r="AHL34" s="87"/>
      <c r="AHM34" s="87"/>
      <c r="AHN34" s="87"/>
      <c r="AHO34" s="87"/>
      <c r="AHP34" s="87"/>
      <c r="AHQ34" s="87"/>
      <c r="AHR34" s="87"/>
      <c r="AHS34" s="87"/>
      <c r="AHT34" s="87"/>
      <c r="AHU34" s="87"/>
      <c r="AHV34" s="87"/>
      <c r="AHW34" s="87"/>
      <c r="AHX34" s="87"/>
      <c r="AHY34" s="87"/>
      <c r="AHZ34" s="87"/>
      <c r="AIA34" s="87"/>
      <c r="AIB34" s="87"/>
      <c r="AIC34" s="87"/>
      <c r="AID34" s="87"/>
      <c r="AIE34" s="87"/>
      <c r="AIF34" s="87"/>
      <c r="AIG34" s="87"/>
      <c r="AIH34" s="87"/>
      <c r="AII34" s="87"/>
      <c r="AIJ34" s="87"/>
      <c r="AIK34" s="87"/>
      <c r="AIL34" s="87"/>
      <c r="AIM34" s="87"/>
      <c r="AIN34" s="87"/>
      <c r="AIO34" s="87"/>
      <c r="AIP34" s="87"/>
      <c r="AIQ34" s="87"/>
      <c r="AIR34" s="87"/>
      <c r="AIS34" s="87"/>
      <c r="AIT34" s="87"/>
      <c r="AIU34" s="87"/>
      <c r="AIV34" s="87"/>
      <c r="AIW34" s="87"/>
      <c r="AIX34" s="87"/>
      <c r="AIY34" s="87"/>
      <c r="AIZ34" s="87"/>
      <c r="AJA34" s="87"/>
      <c r="AJB34" s="87"/>
      <c r="AJC34" s="87"/>
      <c r="AJD34" s="87"/>
      <c r="AJE34" s="87"/>
      <c r="AJF34" s="87"/>
      <c r="AJG34" s="87"/>
      <c r="AJH34" s="87"/>
      <c r="AJI34" s="87"/>
      <c r="AJJ34" s="87"/>
      <c r="AJK34" s="87"/>
      <c r="AJL34" s="87"/>
      <c r="AJM34" s="87"/>
      <c r="AJN34" s="87"/>
      <c r="AJO34" s="87"/>
      <c r="AJP34" s="87"/>
      <c r="AJQ34" s="87"/>
      <c r="AJR34" s="87"/>
      <c r="AJS34" s="87"/>
      <c r="AJT34" s="87"/>
      <c r="AJU34" s="87"/>
      <c r="AJV34" s="87"/>
      <c r="AJW34" s="87"/>
      <c r="AJX34" s="87"/>
      <c r="AJY34" s="87"/>
      <c r="AJZ34" s="87"/>
      <c r="AKA34" s="87"/>
      <c r="AKB34" s="87"/>
      <c r="AKC34" s="87"/>
      <c r="AKD34" s="87"/>
      <c r="AKE34" s="87"/>
      <c r="AKF34" s="87"/>
      <c r="AKG34" s="87"/>
      <c r="AKH34" s="87"/>
      <c r="AKI34" s="87"/>
      <c r="AKJ34" s="87"/>
      <c r="AKK34" s="87"/>
      <c r="AKL34" s="87"/>
      <c r="AKM34" s="87"/>
      <c r="AKN34" s="87"/>
      <c r="AKO34" s="87"/>
      <c r="AKP34" s="87"/>
      <c r="AKQ34" s="87"/>
      <c r="AKR34" s="87"/>
      <c r="AKS34" s="87"/>
      <c r="AKT34" s="87"/>
      <c r="AKU34" s="87"/>
      <c r="AKV34" s="87"/>
      <c r="AKW34" s="87"/>
      <c r="AKX34" s="87"/>
      <c r="AKY34" s="87"/>
      <c r="AKZ34" s="87"/>
      <c r="ALA34" s="87"/>
      <c r="ALB34" s="87"/>
      <c r="ALC34" s="87"/>
      <c r="ALD34" s="87"/>
      <c r="ALE34" s="87"/>
      <c r="ALF34" s="87"/>
      <c r="ALG34" s="87"/>
      <c r="ALH34" s="87"/>
      <c r="ALI34" s="87"/>
      <c r="ALJ34" s="87"/>
      <c r="ALK34" s="87"/>
      <c r="ALL34" s="87"/>
      <c r="ALM34" s="87"/>
      <c r="ALN34" s="87"/>
      <c r="ALO34" s="87"/>
      <c r="ALP34" s="87"/>
      <c r="ALQ34" s="87"/>
      <c r="ALR34" s="87"/>
      <c r="ALS34" s="87"/>
      <c r="ALT34" s="87"/>
      <c r="ALU34" s="87"/>
      <c r="ALV34" s="87"/>
      <c r="ALW34" s="87"/>
      <c r="ALX34" s="87"/>
      <c r="ALY34" s="87"/>
      <c r="ALZ34" s="87"/>
      <c r="AMA34" s="87"/>
      <c r="AMB34" s="87"/>
      <c r="AMC34" s="87"/>
      <c r="AMD34" s="87"/>
      <c r="AME34" s="87"/>
      <c r="AMF34" s="87"/>
      <c r="AMG34" s="87"/>
      <c r="AMH34" s="87"/>
      <c r="AMI34" s="87"/>
      <c r="AMJ34" s="87"/>
      <c r="AMK34" s="87"/>
      <c r="AML34" s="87"/>
    </row>
    <row r="35" spans="1:1026" s="90" customFormat="1" ht="33" x14ac:dyDescent="0.25">
      <c r="A35" s="87"/>
      <c r="B35" s="96" t="s">
        <v>539</v>
      </c>
      <c r="C35" s="97">
        <v>59.56</v>
      </c>
      <c r="D35" s="96" t="s">
        <v>544</v>
      </c>
      <c r="E35" s="97">
        <v>67.78</v>
      </c>
      <c r="F35" s="96" t="s">
        <v>549</v>
      </c>
      <c r="G35" s="97">
        <v>66.930000000000007</v>
      </c>
      <c r="H35" s="96" t="s">
        <v>552</v>
      </c>
      <c r="I35" s="97">
        <v>31.91</v>
      </c>
      <c r="J35" s="96" t="s">
        <v>555</v>
      </c>
      <c r="K35" s="97">
        <v>51.33</v>
      </c>
      <c r="L35" s="96" t="s">
        <v>515</v>
      </c>
      <c r="M35" s="97">
        <v>64.19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  <c r="JF35" s="87"/>
      <c r="JG35" s="87"/>
      <c r="JH35" s="87"/>
      <c r="JI35" s="87"/>
      <c r="JJ35" s="87"/>
      <c r="JK35" s="87"/>
      <c r="JL35" s="87"/>
      <c r="JM35" s="87"/>
      <c r="JN35" s="87"/>
      <c r="JO35" s="87"/>
      <c r="JP35" s="87"/>
      <c r="JQ35" s="87"/>
      <c r="JR35" s="87"/>
      <c r="JS35" s="87"/>
      <c r="JT35" s="87"/>
      <c r="JU35" s="87"/>
      <c r="JV35" s="87"/>
      <c r="JW35" s="87"/>
      <c r="JX35" s="87"/>
      <c r="JY35" s="87"/>
      <c r="JZ35" s="87"/>
      <c r="KA35" s="87"/>
      <c r="KB35" s="87"/>
      <c r="KC35" s="87"/>
      <c r="KD35" s="87"/>
      <c r="KE35" s="87"/>
      <c r="KF35" s="87"/>
      <c r="KG35" s="87"/>
      <c r="KH35" s="87"/>
      <c r="KI35" s="87"/>
      <c r="KJ35" s="87"/>
      <c r="KK35" s="87"/>
      <c r="KL35" s="87"/>
      <c r="KM35" s="87"/>
      <c r="KN35" s="87"/>
      <c r="KO35" s="87"/>
      <c r="KP35" s="87"/>
      <c r="KQ35" s="87"/>
      <c r="KR35" s="87"/>
      <c r="KS35" s="87"/>
      <c r="KT35" s="87"/>
      <c r="KU35" s="87"/>
      <c r="KV35" s="87"/>
      <c r="KW35" s="87"/>
      <c r="KX35" s="87"/>
      <c r="KY35" s="87"/>
      <c r="KZ35" s="87"/>
      <c r="LA35" s="87"/>
      <c r="LB35" s="87"/>
      <c r="LC35" s="87"/>
      <c r="LD35" s="87"/>
      <c r="LE35" s="87"/>
      <c r="LF35" s="87"/>
      <c r="LG35" s="87"/>
      <c r="LH35" s="87"/>
      <c r="LI35" s="87"/>
      <c r="LJ35" s="87"/>
      <c r="LK35" s="87"/>
      <c r="LL35" s="87"/>
      <c r="LM35" s="87"/>
      <c r="LN35" s="87"/>
      <c r="LO35" s="87"/>
      <c r="LP35" s="87"/>
      <c r="LQ35" s="87"/>
      <c r="LR35" s="87"/>
      <c r="LS35" s="87"/>
      <c r="LT35" s="87"/>
      <c r="LU35" s="87"/>
      <c r="LV35" s="87"/>
      <c r="LW35" s="87"/>
      <c r="LX35" s="87"/>
      <c r="LY35" s="87"/>
      <c r="LZ35" s="87"/>
      <c r="MA35" s="87"/>
      <c r="MB35" s="87"/>
      <c r="MC35" s="87"/>
      <c r="MD35" s="87"/>
      <c r="ME35" s="87"/>
      <c r="MF35" s="87"/>
      <c r="MG35" s="87"/>
      <c r="MH35" s="87"/>
      <c r="MI35" s="87"/>
      <c r="MJ35" s="87"/>
      <c r="MK35" s="87"/>
      <c r="ML35" s="87"/>
      <c r="MM35" s="87"/>
      <c r="MN35" s="87"/>
      <c r="MO35" s="87"/>
      <c r="MP35" s="87"/>
      <c r="MQ35" s="87"/>
      <c r="MR35" s="87"/>
      <c r="MS35" s="87"/>
      <c r="MT35" s="87"/>
      <c r="MU35" s="87"/>
      <c r="MV35" s="87"/>
      <c r="MW35" s="87"/>
      <c r="MX35" s="87"/>
      <c r="MY35" s="87"/>
      <c r="MZ35" s="87"/>
      <c r="NA35" s="87"/>
      <c r="NB35" s="87"/>
      <c r="NC35" s="87"/>
      <c r="ND35" s="87"/>
      <c r="NE35" s="87"/>
      <c r="NF35" s="87"/>
      <c r="NG35" s="87"/>
      <c r="NH35" s="87"/>
      <c r="NI35" s="87"/>
      <c r="NJ35" s="87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7"/>
      <c r="NY35" s="87"/>
      <c r="NZ35" s="87"/>
      <c r="OA35" s="87"/>
      <c r="OB35" s="87"/>
      <c r="OC35" s="87"/>
      <c r="OD35" s="87"/>
      <c r="OE35" s="87"/>
      <c r="OF35" s="87"/>
      <c r="OG35" s="87"/>
      <c r="OH35" s="87"/>
      <c r="OI35" s="87"/>
      <c r="OJ35" s="87"/>
      <c r="OK35" s="87"/>
      <c r="OL35" s="87"/>
      <c r="OM35" s="87"/>
      <c r="ON35" s="87"/>
      <c r="OO35" s="87"/>
      <c r="OP35" s="87"/>
      <c r="OQ35" s="87"/>
      <c r="OR35" s="87"/>
      <c r="OS35" s="87"/>
      <c r="OT35" s="87"/>
      <c r="OU35" s="87"/>
      <c r="OV35" s="87"/>
      <c r="OW35" s="87"/>
      <c r="OX35" s="87"/>
      <c r="OY35" s="87"/>
      <c r="OZ35" s="87"/>
      <c r="PA35" s="87"/>
      <c r="PB35" s="87"/>
      <c r="PC35" s="87"/>
      <c r="PD35" s="87"/>
      <c r="PE35" s="87"/>
      <c r="PF35" s="87"/>
      <c r="PG35" s="87"/>
      <c r="PH35" s="87"/>
      <c r="PI35" s="87"/>
      <c r="PJ35" s="87"/>
      <c r="PK35" s="87"/>
      <c r="PL35" s="87"/>
      <c r="PM35" s="87"/>
      <c r="PN35" s="87"/>
      <c r="PO35" s="87"/>
      <c r="PP35" s="87"/>
      <c r="PQ35" s="87"/>
      <c r="PR35" s="87"/>
      <c r="PS35" s="87"/>
      <c r="PT35" s="87"/>
      <c r="PU35" s="87"/>
      <c r="PV35" s="87"/>
      <c r="PW35" s="87"/>
      <c r="PX35" s="87"/>
      <c r="PY35" s="87"/>
      <c r="PZ35" s="87"/>
      <c r="QA35" s="87"/>
      <c r="QB35" s="87"/>
      <c r="QC35" s="87"/>
      <c r="QD35" s="87"/>
      <c r="QE35" s="87"/>
      <c r="QF35" s="87"/>
      <c r="QG35" s="87"/>
      <c r="QH35" s="87"/>
      <c r="QI35" s="87"/>
      <c r="QJ35" s="87"/>
      <c r="QK35" s="87"/>
      <c r="QL35" s="87"/>
      <c r="QM35" s="87"/>
      <c r="QN35" s="87"/>
      <c r="QO35" s="87"/>
      <c r="QP35" s="87"/>
      <c r="QQ35" s="87"/>
      <c r="QR35" s="87"/>
      <c r="QS35" s="87"/>
      <c r="QT35" s="87"/>
      <c r="QU35" s="87"/>
      <c r="QV35" s="87"/>
      <c r="QW35" s="87"/>
      <c r="QX35" s="87"/>
      <c r="QY35" s="87"/>
      <c r="QZ35" s="87"/>
      <c r="RA35" s="87"/>
      <c r="RB35" s="87"/>
      <c r="RC35" s="87"/>
      <c r="RD35" s="87"/>
      <c r="RE35" s="87"/>
      <c r="RF35" s="87"/>
      <c r="RG35" s="87"/>
      <c r="RH35" s="87"/>
      <c r="RI35" s="87"/>
      <c r="RJ35" s="87"/>
      <c r="RK35" s="87"/>
      <c r="RL35" s="87"/>
      <c r="RM35" s="87"/>
      <c r="RN35" s="87"/>
      <c r="RO35" s="87"/>
      <c r="RP35" s="87"/>
      <c r="RQ35" s="87"/>
      <c r="RR35" s="87"/>
      <c r="RS35" s="87"/>
      <c r="RT35" s="87"/>
      <c r="RU35" s="87"/>
      <c r="RV35" s="87"/>
      <c r="RW35" s="87"/>
      <c r="RX35" s="87"/>
      <c r="RY35" s="87"/>
      <c r="RZ35" s="87"/>
      <c r="SA35" s="87"/>
      <c r="SB35" s="87"/>
      <c r="SC35" s="87"/>
      <c r="SD35" s="87"/>
      <c r="SE35" s="87"/>
      <c r="SF35" s="87"/>
      <c r="SG35" s="87"/>
      <c r="SH35" s="87"/>
      <c r="SI35" s="87"/>
      <c r="SJ35" s="87"/>
      <c r="SK35" s="87"/>
      <c r="SL35" s="87"/>
      <c r="SM35" s="87"/>
      <c r="SN35" s="87"/>
      <c r="SO35" s="87"/>
      <c r="SP35" s="87"/>
      <c r="SQ35" s="87"/>
      <c r="SR35" s="87"/>
      <c r="SS35" s="87"/>
      <c r="ST35" s="87"/>
      <c r="SU35" s="87"/>
      <c r="SV35" s="87"/>
      <c r="SW35" s="87"/>
      <c r="SX35" s="87"/>
      <c r="SY35" s="87"/>
      <c r="SZ35" s="87"/>
      <c r="TA35" s="87"/>
      <c r="TB35" s="87"/>
      <c r="TC35" s="87"/>
      <c r="TD35" s="87"/>
      <c r="TE35" s="87"/>
      <c r="TF35" s="87"/>
      <c r="TG35" s="87"/>
      <c r="TH35" s="87"/>
      <c r="TI35" s="87"/>
      <c r="TJ35" s="87"/>
      <c r="TK35" s="87"/>
      <c r="TL35" s="87"/>
      <c r="TM35" s="87"/>
      <c r="TN35" s="87"/>
      <c r="TO35" s="87"/>
      <c r="TP35" s="87"/>
      <c r="TQ35" s="87"/>
      <c r="TR35" s="87"/>
      <c r="TS35" s="87"/>
      <c r="TT35" s="87"/>
      <c r="TU35" s="87"/>
      <c r="TV35" s="87"/>
      <c r="TW35" s="87"/>
      <c r="TX35" s="87"/>
      <c r="TY35" s="87"/>
      <c r="TZ35" s="87"/>
      <c r="UA35" s="87"/>
      <c r="UB35" s="87"/>
      <c r="UC35" s="87"/>
      <c r="UD35" s="87"/>
      <c r="UE35" s="87"/>
      <c r="UF35" s="87"/>
      <c r="UG35" s="87"/>
      <c r="UH35" s="87"/>
      <c r="UI35" s="87"/>
      <c r="UJ35" s="87"/>
      <c r="UK35" s="87"/>
      <c r="UL35" s="87"/>
      <c r="UM35" s="87"/>
      <c r="UN35" s="87"/>
      <c r="UO35" s="87"/>
      <c r="UP35" s="87"/>
      <c r="UQ35" s="87"/>
      <c r="UR35" s="87"/>
      <c r="US35" s="87"/>
      <c r="UT35" s="87"/>
      <c r="UU35" s="87"/>
      <c r="UV35" s="87"/>
      <c r="UW35" s="87"/>
      <c r="UX35" s="87"/>
      <c r="UY35" s="87"/>
      <c r="UZ35" s="87"/>
      <c r="VA35" s="87"/>
      <c r="VB35" s="87"/>
      <c r="VC35" s="87"/>
      <c r="VD35" s="87"/>
      <c r="VE35" s="87"/>
      <c r="VF35" s="87"/>
      <c r="VG35" s="87"/>
      <c r="VH35" s="87"/>
      <c r="VI35" s="87"/>
      <c r="VJ35" s="87"/>
      <c r="VK35" s="87"/>
      <c r="VL35" s="87"/>
      <c r="VM35" s="87"/>
      <c r="VN35" s="87"/>
      <c r="VO35" s="87"/>
      <c r="VP35" s="87"/>
      <c r="VQ35" s="87"/>
      <c r="VR35" s="87"/>
      <c r="VS35" s="87"/>
      <c r="VT35" s="87"/>
      <c r="VU35" s="87"/>
      <c r="VV35" s="87"/>
      <c r="VW35" s="87"/>
      <c r="VX35" s="87"/>
      <c r="VY35" s="87"/>
      <c r="VZ35" s="87"/>
      <c r="WA35" s="87"/>
      <c r="WB35" s="87"/>
      <c r="WC35" s="87"/>
      <c r="WD35" s="87"/>
      <c r="WE35" s="87"/>
      <c r="WF35" s="87"/>
      <c r="WG35" s="87"/>
      <c r="WH35" s="87"/>
      <c r="WI35" s="87"/>
      <c r="WJ35" s="87"/>
      <c r="WK35" s="87"/>
      <c r="WL35" s="87"/>
      <c r="WM35" s="87"/>
      <c r="WN35" s="87"/>
      <c r="WO35" s="87"/>
      <c r="WP35" s="87"/>
      <c r="WQ35" s="87"/>
      <c r="WR35" s="87"/>
      <c r="WS35" s="87"/>
      <c r="WT35" s="87"/>
      <c r="WU35" s="87"/>
      <c r="WV35" s="87"/>
      <c r="WW35" s="87"/>
      <c r="WX35" s="87"/>
      <c r="WY35" s="87"/>
      <c r="WZ35" s="87"/>
      <c r="XA35" s="87"/>
      <c r="XB35" s="87"/>
      <c r="XC35" s="87"/>
      <c r="XD35" s="87"/>
      <c r="XE35" s="87"/>
      <c r="XF35" s="87"/>
      <c r="XG35" s="87"/>
      <c r="XH35" s="87"/>
      <c r="XI35" s="87"/>
      <c r="XJ35" s="87"/>
      <c r="XK35" s="87"/>
      <c r="XL35" s="87"/>
      <c r="XM35" s="87"/>
      <c r="XN35" s="87"/>
      <c r="XO35" s="87"/>
      <c r="XP35" s="87"/>
      <c r="XQ35" s="87"/>
      <c r="XR35" s="87"/>
      <c r="XS35" s="87"/>
      <c r="XT35" s="87"/>
      <c r="XU35" s="87"/>
      <c r="XV35" s="87"/>
      <c r="XW35" s="87"/>
      <c r="XX35" s="87"/>
      <c r="XY35" s="87"/>
      <c r="XZ35" s="87"/>
      <c r="YA35" s="87"/>
      <c r="YB35" s="87"/>
      <c r="YC35" s="87"/>
      <c r="YD35" s="87"/>
      <c r="YE35" s="87"/>
      <c r="YF35" s="87"/>
      <c r="YG35" s="87"/>
      <c r="YH35" s="87"/>
      <c r="YI35" s="87"/>
      <c r="YJ35" s="87"/>
      <c r="YK35" s="87"/>
      <c r="YL35" s="87"/>
      <c r="YM35" s="87"/>
      <c r="YN35" s="87"/>
      <c r="YO35" s="87"/>
      <c r="YP35" s="87"/>
      <c r="YQ35" s="87"/>
      <c r="YR35" s="87"/>
      <c r="YS35" s="87"/>
      <c r="YT35" s="87"/>
      <c r="YU35" s="87"/>
      <c r="YV35" s="87"/>
      <c r="YW35" s="87"/>
      <c r="YX35" s="87"/>
      <c r="YY35" s="87"/>
      <c r="YZ35" s="87"/>
      <c r="ZA35" s="87"/>
      <c r="ZB35" s="87"/>
      <c r="ZC35" s="87"/>
      <c r="ZD35" s="87"/>
      <c r="ZE35" s="87"/>
      <c r="ZF35" s="87"/>
      <c r="ZG35" s="87"/>
      <c r="ZH35" s="87"/>
      <c r="ZI35" s="87"/>
      <c r="ZJ35" s="87"/>
      <c r="ZK35" s="87"/>
      <c r="ZL35" s="87"/>
      <c r="ZM35" s="87"/>
      <c r="ZN35" s="87"/>
      <c r="ZO35" s="87"/>
      <c r="ZP35" s="87"/>
      <c r="ZQ35" s="87"/>
      <c r="ZR35" s="87"/>
      <c r="ZS35" s="87"/>
      <c r="ZT35" s="87"/>
      <c r="ZU35" s="87"/>
      <c r="ZV35" s="87"/>
      <c r="ZW35" s="87"/>
      <c r="ZX35" s="87"/>
      <c r="ZY35" s="87"/>
      <c r="ZZ35" s="87"/>
      <c r="AAA35" s="87"/>
      <c r="AAB35" s="87"/>
      <c r="AAC35" s="87"/>
      <c r="AAD35" s="87"/>
      <c r="AAE35" s="87"/>
      <c r="AAF35" s="87"/>
      <c r="AAG35" s="87"/>
      <c r="AAH35" s="87"/>
      <c r="AAI35" s="87"/>
      <c r="AAJ35" s="87"/>
      <c r="AAK35" s="87"/>
      <c r="AAL35" s="87"/>
      <c r="AAM35" s="87"/>
      <c r="AAN35" s="87"/>
      <c r="AAO35" s="87"/>
      <c r="AAP35" s="87"/>
      <c r="AAQ35" s="87"/>
      <c r="AAR35" s="87"/>
      <c r="AAS35" s="87"/>
      <c r="AAT35" s="87"/>
      <c r="AAU35" s="87"/>
      <c r="AAV35" s="87"/>
      <c r="AAW35" s="87"/>
      <c r="AAX35" s="87"/>
      <c r="AAY35" s="87"/>
      <c r="AAZ35" s="87"/>
      <c r="ABA35" s="87"/>
      <c r="ABB35" s="87"/>
      <c r="ABC35" s="87"/>
      <c r="ABD35" s="87"/>
      <c r="ABE35" s="87"/>
      <c r="ABF35" s="87"/>
      <c r="ABG35" s="87"/>
      <c r="ABH35" s="87"/>
      <c r="ABI35" s="87"/>
      <c r="ABJ35" s="87"/>
      <c r="ABK35" s="87"/>
      <c r="ABL35" s="87"/>
      <c r="ABM35" s="87"/>
      <c r="ABN35" s="87"/>
      <c r="ABO35" s="87"/>
      <c r="ABP35" s="87"/>
      <c r="ABQ35" s="87"/>
      <c r="ABR35" s="87"/>
      <c r="ABS35" s="87"/>
      <c r="ABT35" s="87"/>
      <c r="ABU35" s="87"/>
      <c r="ABV35" s="87"/>
      <c r="ABW35" s="87"/>
      <c r="ABX35" s="87"/>
      <c r="ABY35" s="87"/>
      <c r="ABZ35" s="87"/>
      <c r="ACA35" s="87"/>
      <c r="ACB35" s="87"/>
      <c r="ACC35" s="87"/>
      <c r="ACD35" s="87"/>
      <c r="ACE35" s="87"/>
      <c r="ACF35" s="87"/>
      <c r="ACG35" s="87"/>
      <c r="ACH35" s="87"/>
      <c r="ACI35" s="87"/>
      <c r="ACJ35" s="87"/>
      <c r="ACK35" s="87"/>
      <c r="ACL35" s="87"/>
      <c r="ACM35" s="87"/>
      <c r="ACN35" s="87"/>
      <c r="ACO35" s="87"/>
      <c r="ACP35" s="87"/>
      <c r="ACQ35" s="87"/>
      <c r="ACR35" s="87"/>
      <c r="ACS35" s="87"/>
      <c r="ACT35" s="87"/>
      <c r="ACU35" s="87"/>
      <c r="ACV35" s="87"/>
      <c r="ACW35" s="87"/>
      <c r="ACX35" s="87"/>
      <c r="ACY35" s="87"/>
      <c r="ACZ35" s="87"/>
      <c r="ADA35" s="87"/>
      <c r="ADB35" s="87"/>
      <c r="ADC35" s="87"/>
      <c r="ADD35" s="87"/>
      <c r="ADE35" s="87"/>
      <c r="ADF35" s="87"/>
      <c r="ADG35" s="87"/>
      <c r="ADH35" s="87"/>
      <c r="ADI35" s="87"/>
      <c r="ADJ35" s="87"/>
      <c r="ADK35" s="87"/>
      <c r="ADL35" s="87"/>
      <c r="ADM35" s="87"/>
      <c r="ADN35" s="87"/>
      <c r="ADO35" s="87"/>
      <c r="ADP35" s="87"/>
      <c r="ADQ35" s="87"/>
      <c r="ADR35" s="87"/>
      <c r="ADS35" s="87"/>
      <c r="ADT35" s="87"/>
      <c r="ADU35" s="87"/>
      <c r="ADV35" s="87"/>
      <c r="ADW35" s="87"/>
      <c r="ADX35" s="87"/>
      <c r="ADY35" s="87"/>
      <c r="ADZ35" s="87"/>
      <c r="AEA35" s="87"/>
      <c r="AEB35" s="87"/>
      <c r="AEC35" s="87"/>
      <c r="AED35" s="87"/>
      <c r="AEE35" s="87"/>
      <c r="AEF35" s="87"/>
      <c r="AEG35" s="87"/>
      <c r="AEH35" s="87"/>
      <c r="AEI35" s="87"/>
      <c r="AEJ35" s="87"/>
      <c r="AEK35" s="87"/>
      <c r="AEL35" s="87"/>
      <c r="AEM35" s="87"/>
      <c r="AEN35" s="87"/>
      <c r="AEO35" s="87"/>
      <c r="AEP35" s="87"/>
      <c r="AEQ35" s="87"/>
      <c r="AER35" s="87"/>
      <c r="AES35" s="87"/>
      <c r="AET35" s="87"/>
      <c r="AEU35" s="87"/>
      <c r="AEV35" s="87"/>
      <c r="AEW35" s="87"/>
      <c r="AEX35" s="87"/>
      <c r="AEY35" s="87"/>
      <c r="AEZ35" s="87"/>
      <c r="AFA35" s="87"/>
      <c r="AFB35" s="87"/>
      <c r="AFC35" s="87"/>
      <c r="AFD35" s="87"/>
      <c r="AFE35" s="87"/>
      <c r="AFF35" s="87"/>
      <c r="AFG35" s="87"/>
      <c r="AFH35" s="87"/>
      <c r="AFI35" s="87"/>
      <c r="AFJ35" s="87"/>
      <c r="AFK35" s="87"/>
      <c r="AFL35" s="87"/>
      <c r="AFM35" s="87"/>
      <c r="AFN35" s="87"/>
      <c r="AFO35" s="87"/>
      <c r="AFP35" s="87"/>
      <c r="AFQ35" s="87"/>
      <c r="AFR35" s="87"/>
      <c r="AFS35" s="87"/>
      <c r="AFT35" s="87"/>
      <c r="AFU35" s="87"/>
      <c r="AFV35" s="87"/>
      <c r="AFW35" s="87"/>
      <c r="AFX35" s="87"/>
      <c r="AFY35" s="87"/>
      <c r="AFZ35" s="87"/>
      <c r="AGA35" s="87"/>
      <c r="AGB35" s="87"/>
      <c r="AGC35" s="87"/>
      <c r="AGD35" s="87"/>
      <c r="AGE35" s="87"/>
      <c r="AGF35" s="87"/>
      <c r="AGG35" s="87"/>
      <c r="AGH35" s="87"/>
      <c r="AGI35" s="87"/>
      <c r="AGJ35" s="87"/>
      <c r="AGK35" s="87"/>
      <c r="AGL35" s="87"/>
      <c r="AGM35" s="87"/>
      <c r="AGN35" s="87"/>
      <c r="AGO35" s="87"/>
      <c r="AGP35" s="87"/>
      <c r="AGQ35" s="87"/>
      <c r="AGR35" s="87"/>
      <c r="AGS35" s="87"/>
      <c r="AGT35" s="87"/>
      <c r="AGU35" s="87"/>
      <c r="AGV35" s="87"/>
      <c r="AGW35" s="87"/>
      <c r="AGX35" s="87"/>
      <c r="AGY35" s="87"/>
      <c r="AGZ35" s="87"/>
      <c r="AHA35" s="87"/>
      <c r="AHB35" s="87"/>
      <c r="AHC35" s="87"/>
      <c r="AHD35" s="87"/>
      <c r="AHE35" s="87"/>
      <c r="AHF35" s="87"/>
      <c r="AHG35" s="87"/>
      <c r="AHH35" s="87"/>
      <c r="AHI35" s="87"/>
      <c r="AHJ35" s="87"/>
      <c r="AHK35" s="87"/>
      <c r="AHL35" s="87"/>
      <c r="AHM35" s="87"/>
      <c r="AHN35" s="87"/>
      <c r="AHO35" s="87"/>
      <c r="AHP35" s="87"/>
      <c r="AHQ35" s="87"/>
      <c r="AHR35" s="87"/>
      <c r="AHS35" s="87"/>
      <c r="AHT35" s="87"/>
      <c r="AHU35" s="87"/>
      <c r="AHV35" s="87"/>
      <c r="AHW35" s="87"/>
      <c r="AHX35" s="87"/>
      <c r="AHY35" s="87"/>
      <c r="AHZ35" s="87"/>
      <c r="AIA35" s="87"/>
      <c r="AIB35" s="87"/>
      <c r="AIC35" s="87"/>
      <c r="AID35" s="87"/>
      <c r="AIE35" s="87"/>
      <c r="AIF35" s="87"/>
      <c r="AIG35" s="87"/>
      <c r="AIH35" s="87"/>
      <c r="AII35" s="87"/>
      <c r="AIJ35" s="87"/>
      <c r="AIK35" s="87"/>
      <c r="AIL35" s="87"/>
      <c r="AIM35" s="87"/>
      <c r="AIN35" s="87"/>
      <c r="AIO35" s="87"/>
      <c r="AIP35" s="87"/>
      <c r="AIQ35" s="87"/>
      <c r="AIR35" s="87"/>
      <c r="AIS35" s="87"/>
      <c r="AIT35" s="87"/>
      <c r="AIU35" s="87"/>
      <c r="AIV35" s="87"/>
      <c r="AIW35" s="87"/>
      <c r="AIX35" s="87"/>
      <c r="AIY35" s="87"/>
      <c r="AIZ35" s="87"/>
      <c r="AJA35" s="87"/>
      <c r="AJB35" s="87"/>
      <c r="AJC35" s="87"/>
      <c r="AJD35" s="87"/>
      <c r="AJE35" s="87"/>
      <c r="AJF35" s="87"/>
      <c r="AJG35" s="87"/>
      <c r="AJH35" s="87"/>
      <c r="AJI35" s="87"/>
      <c r="AJJ35" s="87"/>
      <c r="AJK35" s="87"/>
      <c r="AJL35" s="87"/>
      <c r="AJM35" s="87"/>
      <c r="AJN35" s="87"/>
      <c r="AJO35" s="87"/>
      <c r="AJP35" s="87"/>
      <c r="AJQ35" s="87"/>
      <c r="AJR35" s="87"/>
      <c r="AJS35" s="87"/>
      <c r="AJT35" s="87"/>
      <c r="AJU35" s="87"/>
      <c r="AJV35" s="87"/>
      <c r="AJW35" s="87"/>
      <c r="AJX35" s="87"/>
      <c r="AJY35" s="87"/>
      <c r="AJZ35" s="87"/>
      <c r="AKA35" s="87"/>
      <c r="AKB35" s="87"/>
      <c r="AKC35" s="87"/>
      <c r="AKD35" s="87"/>
      <c r="AKE35" s="87"/>
      <c r="AKF35" s="87"/>
      <c r="AKG35" s="87"/>
      <c r="AKH35" s="87"/>
      <c r="AKI35" s="87"/>
      <c r="AKJ35" s="87"/>
      <c r="AKK35" s="87"/>
      <c r="AKL35" s="87"/>
      <c r="AKM35" s="87"/>
      <c r="AKN35" s="87"/>
      <c r="AKO35" s="87"/>
      <c r="AKP35" s="87"/>
      <c r="AKQ35" s="87"/>
      <c r="AKR35" s="87"/>
      <c r="AKS35" s="87"/>
      <c r="AKT35" s="87"/>
      <c r="AKU35" s="87"/>
      <c r="AKV35" s="87"/>
      <c r="AKW35" s="87"/>
      <c r="AKX35" s="87"/>
      <c r="AKY35" s="87"/>
      <c r="AKZ35" s="87"/>
      <c r="ALA35" s="87"/>
      <c r="ALB35" s="87"/>
      <c r="ALC35" s="87"/>
      <c r="ALD35" s="87"/>
      <c r="ALE35" s="87"/>
      <c r="ALF35" s="87"/>
      <c r="ALG35" s="87"/>
      <c r="ALH35" s="87"/>
      <c r="ALI35" s="87"/>
      <c r="ALJ35" s="87"/>
      <c r="ALK35" s="87"/>
      <c r="ALL35" s="87"/>
      <c r="ALM35" s="87"/>
      <c r="ALN35" s="87"/>
      <c r="ALO35" s="87"/>
      <c r="ALP35" s="87"/>
      <c r="ALQ35" s="87"/>
      <c r="ALR35" s="87"/>
      <c r="ALS35" s="87"/>
      <c r="ALT35" s="87"/>
      <c r="ALU35" s="87"/>
      <c r="ALV35" s="87"/>
      <c r="ALW35" s="87"/>
      <c r="ALX35" s="87"/>
      <c r="ALY35" s="87"/>
      <c r="ALZ35" s="87"/>
      <c r="AMA35" s="87"/>
      <c r="AMB35" s="87"/>
      <c r="AMC35" s="87"/>
      <c r="AMD35" s="87"/>
      <c r="AME35" s="87"/>
      <c r="AMF35" s="87"/>
      <c r="AMG35" s="87"/>
      <c r="AMH35" s="87"/>
      <c r="AMI35" s="87"/>
      <c r="AMJ35" s="87"/>
      <c r="AMK35" s="87"/>
      <c r="AML35" s="87"/>
    </row>
    <row r="36" spans="1:1026" s="90" customFormat="1" ht="49.5" x14ac:dyDescent="0.25">
      <c r="A36" s="87"/>
      <c r="B36" s="96" t="s">
        <v>327</v>
      </c>
      <c r="C36" s="97">
        <v>11.8</v>
      </c>
      <c r="D36" s="96" t="s">
        <v>516</v>
      </c>
      <c r="E36" s="97">
        <v>9.23</v>
      </c>
      <c r="F36" s="96" t="s">
        <v>550</v>
      </c>
      <c r="G36" s="97">
        <v>14.14</v>
      </c>
      <c r="H36" s="96" t="s">
        <v>330</v>
      </c>
      <c r="I36" s="97">
        <v>67.540000000000006</v>
      </c>
      <c r="J36" s="96" t="s">
        <v>502</v>
      </c>
      <c r="K36" s="97">
        <v>16.21</v>
      </c>
      <c r="L36" s="96" t="s">
        <v>516</v>
      </c>
      <c r="M36" s="97">
        <v>9.23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87"/>
      <c r="IF36" s="87"/>
      <c r="IG36" s="87"/>
      <c r="IH36" s="87"/>
      <c r="II36" s="87"/>
      <c r="IJ36" s="87"/>
      <c r="IK36" s="87"/>
      <c r="IL36" s="87"/>
      <c r="IM36" s="87"/>
      <c r="IN36" s="87"/>
      <c r="IO36" s="87"/>
      <c r="IP36" s="87"/>
      <c r="IQ36" s="87"/>
      <c r="IR36" s="87"/>
      <c r="IS36" s="87"/>
      <c r="IT36" s="87"/>
      <c r="IU36" s="87"/>
      <c r="IV36" s="87"/>
      <c r="IW36" s="87"/>
      <c r="IX36" s="87"/>
      <c r="IY36" s="87"/>
      <c r="IZ36" s="87"/>
      <c r="JA36" s="87"/>
      <c r="JB36" s="87"/>
      <c r="JC36" s="87"/>
      <c r="JD36" s="87"/>
      <c r="JE36" s="87"/>
      <c r="JF36" s="87"/>
      <c r="JG36" s="87"/>
      <c r="JH36" s="87"/>
      <c r="JI36" s="87"/>
      <c r="JJ36" s="87"/>
      <c r="JK36" s="87"/>
      <c r="JL36" s="87"/>
      <c r="JM36" s="87"/>
      <c r="JN36" s="87"/>
      <c r="JO36" s="87"/>
      <c r="JP36" s="87"/>
      <c r="JQ36" s="87"/>
      <c r="JR36" s="87"/>
      <c r="JS36" s="87"/>
      <c r="JT36" s="87"/>
      <c r="JU36" s="87"/>
      <c r="JV36" s="87"/>
      <c r="JW36" s="87"/>
      <c r="JX36" s="87"/>
      <c r="JY36" s="87"/>
      <c r="JZ36" s="87"/>
      <c r="KA36" s="87"/>
      <c r="KB36" s="87"/>
      <c r="KC36" s="87"/>
      <c r="KD36" s="87"/>
      <c r="KE36" s="87"/>
      <c r="KF36" s="87"/>
      <c r="KG36" s="87"/>
      <c r="KH36" s="87"/>
      <c r="KI36" s="87"/>
      <c r="KJ36" s="87"/>
      <c r="KK36" s="87"/>
      <c r="KL36" s="87"/>
      <c r="KM36" s="87"/>
      <c r="KN36" s="87"/>
      <c r="KO36" s="87"/>
      <c r="KP36" s="87"/>
      <c r="KQ36" s="87"/>
      <c r="KR36" s="87"/>
      <c r="KS36" s="87"/>
      <c r="KT36" s="87"/>
      <c r="KU36" s="87"/>
      <c r="KV36" s="87"/>
      <c r="KW36" s="87"/>
      <c r="KX36" s="87"/>
      <c r="KY36" s="87"/>
      <c r="KZ36" s="87"/>
      <c r="LA36" s="87"/>
      <c r="LB36" s="87"/>
      <c r="LC36" s="87"/>
      <c r="LD36" s="87"/>
      <c r="LE36" s="87"/>
      <c r="LF36" s="87"/>
      <c r="LG36" s="87"/>
      <c r="LH36" s="87"/>
      <c r="LI36" s="87"/>
      <c r="LJ36" s="87"/>
      <c r="LK36" s="87"/>
      <c r="LL36" s="87"/>
      <c r="LM36" s="87"/>
      <c r="LN36" s="87"/>
      <c r="LO36" s="87"/>
      <c r="LP36" s="87"/>
      <c r="LQ36" s="87"/>
      <c r="LR36" s="87"/>
      <c r="LS36" s="87"/>
      <c r="LT36" s="87"/>
      <c r="LU36" s="87"/>
      <c r="LV36" s="87"/>
      <c r="LW36" s="87"/>
      <c r="LX36" s="87"/>
      <c r="LY36" s="87"/>
      <c r="LZ36" s="87"/>
      <c r="MA36" s="87"/>
      <c r="MB36" s="87"/>
      <c r="MC36" s="87"/>
      <c r="MD36" s="87"/>
      <c r="ME36" s="87"/>
      <c r="MF36" s="87"/>
      <c r="MG36" s="87"/>
      <c r="MH36" s="87"/>
      <c r="MI36" s="87"/>
      <c r="MJ36" s="87"/>
      <c r="MK36" s="87"/>
      <c r="ML36" s="87"/>
      <c r="MM36" s="87"/>
      <c r="MN36" s="87"/>
      <c r="MO36" s="87"/>
      <c r="MP36" s="87"/>
      <c r="MQ36" s="87"/>
      <c r="MR36" s="87"/>
      <c r="MS36" s="87"/>
      <c r="MT36" s="87"/>
      <c r="MU36" s="87"/>
      <c r="MV36" s="87"/>
      <c r="MW36" s="87"/>
      <c r="MX36" s="87"/>
      <c r="MY36" s="87"/>
      <c r="MZ36" s="87"/>
      <c r="NA36" s="87"/>
      <c r="NB36" s="87"/>
      <c r="NC36" s="87"/>
      <c r="ND36" s="87"/>
      <c r="NE36" s="87"/>
      <c r="NF36" s="87"/>
      <c r="NG36" s="87"/>
      <c r="NH36" s="87"/>
      <c r="NI36" s="87"/>
      <c r="NJ36" s="87"/>
      <c r="NK36" s="87"/>
      <c r="NL36" s="87"/>
      <c r="NM36" s="87"/>
      <c r="NN36" s="87"/>
      <c r="NO36" s="87"/>
      <c r="NP36" s="87"/>
      <c r="NQ36" s="87"/>
      <c r="NR36" s="87"/>
      <c r="NS36" s="87"/>
      <c r="NT36" s="87"/>
      <c r="NU36" s="87"/>
      <c r="NV36" s="87"/>
      <c r="NW36" s="87"/>
      <c r="NX36" s="87"/>
      <c r="NY36" s="87"/>
      <c r="NZ36" s="87"/>
      <c r="OA36" s="87"/>
      <c r="OB36" s="87"/>
      <c r="OC36" s="87"/>
      <c r="OD36" s="87"/>
      <c r="OE36" s="87"/>
      <c r="OF36" s="87"/>
      <c r="OG36" s="87"/>
      <c r="OH36" s="87"/>
      <c r="OI36" s="87"/>
      <c r="OJ36" s="87"/>
      <c r="OK36" s="87"/>
      <c r="OL36" s="87"/>
      <c r="OM36" s="87"/>
      <c r="ON36" s="87"/>
      <c r="OO36" s="87"/>
      <c r="OP36" s="87"/>
      <c r="OQ36" s="87"/>
      <c r="OR36" s="87"/>
      <c r="OS36" s="87"/>
      <c r="OT36" s="87"/>
      <c r="OU36" s="87"/>
      <c r="OV36" s="87"/>
      <c r="OW36" s="87"/>
      <c r="OX36" s="87"/>
      <c r="OY36" s="87"/>
      <c r="OZ36" s="87"/>
      <c r="PA36" s="87"/>
      <c r="PB36" s="87"/>
      <c r="PC36" s="87"/>
      <c r="PD36" s="87"/>
      <c r="PE36" s="87"/>
      <c r="PF36" s="87"/>
      <c r="PG36" s="87"/>
      <c r="PH36" s="87"/>
      <c r="PI36" s="87"/>
      <c r="PJ36" s="87"/>
      <c r="PK36" s="87"/>
      <c r="PL36" s="87"/>
      <c r="PM36" s="87"/>
      <c r="PN36" s="87"/>
      <c r="PO36" s="87"/>
      <c r="PP36" s="87"/>
      <c r="PQ36" s="87"/>
      <c r="PR36" s="87"/>
      <c r="PS36" s="87"/>
      <c r="PT36" s="87"/>
      <c r="PU36" s="87"/>
      <c r="PV36" s="87"/>
      <c r="PW36" s="87"/>
      <c r="PX36" s="87"/>
      <c r="PY36" s="87"/>
      <c r="PZ36" s="87"/>
      <c r="QA36" s="87"/>
      <c r="QB36" s="87"/>
      <c r="QC36" s="87"/>
      <c r="QD36" s="87"/>
      <c r="QE36" s="87"/>
      <c r="QF36" s="87"/>
      <c r="QG36" s="87"/>
      <c r="QH36" s="87"/>
      <c r="QI36" s="87"/>
      <c r="QJ36" s="87"/>
      <c r="QK36" s="87"/>
      <c r="QL36" s="87"/>
      <c r="QM36" s="87"/>
      <c r="QN36" s="87"/>
      <c r="QO36" s="87"/>
      <c r="QP36" s="87"/>
      <c r="QQ36" s="87"/>
      <c r="QR36" s="87"/>
      <c r="QS36" s="87"/>
      <c r="QT36" s="87"/>
      <c r="QU36" s="87"/>
      <c r="QV36" s="87"/>
      <c r="QW36" s="87"/>
      <c r="QX36" s="87"/>
      <c r="QY36" s="87"/>
      <c r="QZ36" s="87"/>
      <c r="RA36" s="87"/>
      <c r="RB36" s="87"/>
      <c r="RC36" s="87"/>
      <c r="RD36" s="87"/>
      <c r="RE36" s="87"/>
      <c r="RF36" s="87"/>
      <c r="RG36" s="87"/>
      <c r="RH36" s="87"/>
      <c r="RI36" s="87"/>
      <c r="RJ36" s="87"/>
      <c r="RK36" s="87"/>
      <c r="RL36" s="87"/>
      <c r="RM36" s="87"/>
      <c r="RN36" s="87"/>
      <c r="RO36" s="87"/>
      <c r="RP36" s="87"/>
      <c r="RQ36" s="87"/>
      <c r="RR36" s="87"/>
      <c r="RS36" s="87"/>
      <c r="RT36" s="87"/>
      <c r="RU36" s="87"/>
      <c r="RV36" s="87"/>
      <c r="RW36" s="87"/>
      <c r="RX36" s="87"/>
      <c r="RY36" s="87"/>
      <c r="RZ36" s="87"/>
      <c r="SA36" s="87"/>
      <c r="SB36" s="87"/>
      <c r="SC36" s="87"/>
      <c r="SD36" s="87"/>
      <c r="SE36" s="87"/>
      <c r="SF36" s="87"/>
      <c r="SG36" s="87"/>
      <c r="SH36" s="87"/>
      <c r="SI36" s="87"/>
      <c r="SJ36" s="87"/>
      <c r="SK36" s="87"/>
      <c r="SL36" s="87"/>
      <c r="SM36" s="87"/>
      <c r="SN36" s="87"/>
      <c r="SO36" s="87"/>
      <c r="SP36" s="87"/>
      <c r="SQ36" s="87"/>
      <c r="SR36" s="87"/>
      <c r="SS36" s="87"/>
      <c r="ST36" s="87"/>
      <c r="SU36" s="87"/>
      <c r="SV36" s="87"/>
      <c r="SW36" s="87"/>
      <c r="SX36" s="87"/>
      <c r="SY36" s="87"/>
      <c r="SZ36" s="87"/>
      <c r="TA36" s="87"/>
      <c r="TB36" s="87"/>
      <c r="TC36" s="87"/>
      <c r="TD36" s="87"/>
      <c r="TE36" s="87"/>
      <c r="TF36" s="87"/>
      <c r="TG36" s="87"/>
      <c r="TH36" s="87"/>
      <c r="TI36" s="87"/>
      <c r="TJ36" s="87"/>
      <c r="TK36" s="87"/>
      <c r="TL36" s="87"/>
      <c r="TM36" s="87"/>
      <c r="TN36" s="87"/>
      <c r="TO36" s="87"/>
      <c r="TP36" s="87"/>
      <c r="TQ36" s="87"/>
      <c r="TR36" s="87"/>
      <c r="TS36" s="87"/>
      <c r="TT36" s="87"/>
      <c r="TU36" s="87"/>
      <c r="TV36" s="87"/>
      <c r="TW36" s="87"/>
      <c r="TX36" s="87"/>
      <c r="TY36" s="87"/>
      <c r="TZ36" s="87"/>
      <c r="UA36" s="87"/>
      <c r="UB36" s="87"/>
      <c r="UC36" s="87"/>
      <c r="UD36" s="87"/>
      <c r="UE36" s="87"/>
      <c r="UF36" s="87"/>
      <c r="UG36" s="87"/>
      <c r="UH36" s="87"/>
      <c r="UI36" s="87"/>
      <c r="UJ36" s="87"/>
      <c r="UK36" s="87"/>
      <c r="UL36" s="87"/>
      <c r="UM36" s="87"/>
      <c r="UN36" s="87"/>
      <c r="UO36" s="87"/>
      <c r="UP36" s="87"/>
      <c r="UQ36" s="87"/>
      <c r="UR36" s="87"/>
      <c r="US36" s="87"/>
      <c r="UT36" s="87"/>
      <c r="UU36" s="87"/>
      <c r="UV36" s="87"/>
      <c r="UW36" s="87"/>
      <c r="UX36" s="87"/>
      <c r="UY36" s="87"/>
      <c r="UZ36" s="87"/>
      <c r="VA36" s="87"/>
      <c r="VB36" s="87"/>
      <c r="VC36" s="87"/>
      <c r="VD36" s="87"/>
      <c r="VE36" s="87"/>
      <c r="VF36" s="87"/>
      <c r="VG36" s="87"/>
      <c r="VH36" s="87"/>
      <c r="VI36" s="87"/>
      <c r="VJ36" s="87"/>
      <c r="VK36" s="87"/>
      <c r="VL36" s="87"/>
      <c r="VM36" s="87"/>
      <c r="VN36" s="87"/>
      <c r="VO36" s="87"/>
      <c r="VP36" s="87"/>
      <c r="VQ36" s="87"/>
      <c r="VR36" s="87"/>
      <c r="VS36" s="87"/>
      <c r="VT36" s="87"/>
      <c r="VU36" s="87"/>
      <c r="VV36" s="87"/>
      <c r="VW36" s="87"/>
      <c r="VX36" s="87"/>
      <c r="VY36" s="87"/>
      <c r="VZ36" s="87"/>
      <c r="WA36" s="87"/>
      <c r="WB36" s="87"/>
      <c r="WC36" s="87"/>
      <c r="WD36" s="87"/>
      <c r="WE36" s="87"/>
      <c r="WF36" s="87"/>
      <c r="WG36" s="87"/>
      <c r="WH36" s="87"/>
      <c r="WI36" s="87"/>
      <c r="WJ36" s="87"/>
      <c r="WK36" s="87"/>
      <c r="WL36" s="87"/>
      <c r="WM36" s="87"/>
      <c r="WN36" s="87"/>
      <c r="WO36" s="87"/>
      <c r="WP36" s="87"/>
      <c r="WQ36" s="87"/>
      <c r="WR36" s="87"/>
      <c r="WS36" s="87"/>
      <c r="WT36" s="87"/>
      <c r="WU36" s="87"/>
      <c r="WV36" s="87"/>
      <c r="WW36" s="87"/>
      <c r="WX36" s="87"/>
      <c r="WY36" s="87"/>
      <c r="WZ36" s="87"/>
      <c r="XA36" s="87"/>
      <c r="XB36" s="87"/>
      <c r="XC36" s="87"/>
      <c r="XD36" s="87"/>
      <c r="XE36" s="87"/>
      <c r="XF36" s="87"/>
      <c r="XG36" s="87"/>
      <c r="XH36" s="87"/>
      <c r="XI36" s="87"/>
      <c r="XJ36" s="87"/>
      <c r="XK36" s="87"/>
      <c r="XL36" s="87"/>
      <c r="XM36" s="87"/>
      <c r="XN36" s="87"/>
      <c r="XO36" s="87"/>
      <c r="XP36" s="87"/>
      <c r="XQ36" s="87"/>
      <c r="XR36" s="87"/>
      <c r="XS36" s="87"/>
      <c r="XT36" s="87"/>
      <c r="XU36" s="87"/>
      <c r="XV36" s="87"/>
      <c r="XW36" s="87"/>
      <c r="XX36" s="87"/>
      <c r="XY36" s="87"/>
      <c r="XZ36" s="87"/>
      <c r="YA36" s="87"/>
      <c r="YB36" s="87"/>
      <c r="YC36" s="87"/>
      <c r="YD36" s="87"/>
      <c r="YE36" s="87"/>
      <c r="YF36" s="87"/>
      <c r="YG36" s="87"/>
      <c r="YH36" s="87"/>
      <c r="YI36" s="87"/>
      <c r="YJ36" s="87"/>
      <c r="YK36" s="87"/>
      <c r="YL36" s="87"/>
      <c r="YM36" s="87"/>
      <c r="YN36" s="87"/>
      <c r="YO36" s="87"/>
      <c r="YP36" s="87"/>
      <c r="YQ36" s="87"/>
      <c r="YR36" s="87"/>
      <c r="YS36" s="87"/>
      <c r="YT36" s="87"/>
      <c r="YU36" s="87"/>
      <c r="YV36" s="87"/>
      <c r="YW36" s="87"/>
      <c r="YX36" s="87"/>
      <c r="YY36" s="87"/>
      <c r="YZ36" s="87"/>
      <c r="ZA36" s="87"/>
      <c r="ZB36" s="87"/>
      <c r="ZC36" s="87"/>
      <c r="ZD36" s="87"/>
      <c r="ZE36" s="87"/>
      <c r="ZF36" s="87"/>
      <c r="ZG36" s="87"/>
      <c r="ZH36" s="87"/>
      <c r="ZI36" s="87"/>
      <c r="ZJ36" s="87"/>
      <c r="ZK36" s="87"/>
      <c r="ZL36" s="87"/>
      <c r="ZM36" s="87"/>
      <c r="ZN36" s="87"/>
      <c r="ZO36" s="87"/>
      <c r="ZP36" s="87"/>
      <c r="ZQ36" s="87"/>
      <c r="ZR36" s="87"/>
      <c r="ZS36" s="87"/>
      <c r="ZT36" s="87"/>
      <c r="ZU36" s="87"/>
      <c r="ZV36" s="87"/>
      <c r="ZW36" s="87"/>
      <c r="ZX36" s="87"/>
      <c r="ZY36" s="87"/>
      <c r="ZZ36" s="87"/>
      <c r="AAA36" s="87"/>
      <c r="AAB36" s="87"/>
      <c r="AAC36" s="87"/>
      <c r="AAD36" s="87"/>
      <c r="AAE36" s="87"/>
      <c r="AAF36" s="87"/>
      <c r="AAG36" s="87"/>
      <c r="AAH36" s="87"/>
      <c r="AAI36" s="87"/>
      <c r="AAJ36" s="87"/>
      <c r="AAK36" s="87"/>
      <c r="AAL36" s="87"/>
      <c r="AAM36" s="87"/>
      <c r="AAN36" s="87"/>
      <c r="AAO36" s="87"/>
      <c r="AAP36" s="87"/>
      <c r="AAQ36" s="87"/>
      <c r="AAR36" s="87"/>
      <c r="AAS36" s="87"/>
      <c r="AAT36" s="87"/>
      <c r="AAU36" s="87"/>
      <c r="AAV36" s="87"/>
      <c r="AAW36" s="87"/>
      <c r="AAX36" s="87"/>
      <c r="AAY36" s="87"/>
      <c r="AAZ36" s="87"/>
      <c r="ABA36" s="87"/>
      <c r="ABB36" s="87"/>
      <c r="ABC36" s="87"/>
      <c r="ABD36" s="87"/>
      <c r="ABE36" s="87"/>
      <c r="ABF36" s="87"/>
      <c r="ABG36" s="87"/>
      <c r="ABH36" s="87"/>
      <c r="ABI36" s="87"/>
      <c r="ABJ36" s="87"/>
      <c r="ABK36" s="87"/>
      <c r="ABL36" s="87"/>
      <c r="ABM36" s="87"/>
      <c r="ABN36" s="87"/>
      <c r="ABO36" s="87"/>
      <c r="ABP36" s="87"/>
      <c r="ABQ36" s="87"/>
      <c r="ABR36" s="87"/>
      <c r="ABS36" s="87"/>
      <c r="ABT36" s="87"/>
      <c r="ABU36" s="87"/>
      <c r="ABV36" s="87"/>
      <c r="ABW36" s="87"/>
      <c r="ABX36" s="87"/>
      <c r="ABY36" s="87"/>
      <c r="ABZ36" s="87"/>
      <c r="ACA36" s="87"/>
      <c r="ACB36" s="87"/>
      <c r="ACC36" s="87"/>
      <c r="ACD36" s="87"/>
      <c r="ACE36" s="87"/>
      <c r="ACF36" s="87"/>
      <c r="ACG36" s="87"/>
      <c r="ACH36" s="87"/>
      <c r="ACI36" s="87"/>
      <c r="ACJ36" s="87"/>
      <c r="ACK36" s="87"/>
      <c r="ACL36" s="87"/>
      <c r="ACM36" s="87"/>
      <c r="ACN36" s="87"/>
      <c r="ACO36" s="87"/>
      <c r="ACP36" s="87"/>
      <c r="ACQ36" s="87"/>
      <c r="ACR36" s="87"/>
      <c r="ACS36" s="87"/>
      <c r="ACT36" s="87"/>
      <c r="ACU36" s="87"/>
      <c r="ACV36" s="87"/>
      <c r="ACW36" s="87"/>
      <c r="ACX36" s="87"/>
      <c r="ACY36" s="87"/>
      <c r="ACZ36" s="87"/>
      <c r="ADA36" s="87"/>
      <c r="ADB36" s="87"/>
      <c r="ADC36" s="87"/>
      <c r="ADD36" s="87"/>
      <c r="ADE36" s="87"/>
      <c r="ADF36" s="87"/>
      <c r="ADG36" s="87"/>
      <c r="ADH36" s="87"/>
      <c r="ADI36" s="87"/>
      <c r="ADJ36" s="87"/>
      <c r="ADK36" s="87"/>
      <c r="ADL36" s="87"/>
      <c r="ADM36" s="87"/>
      <c r="ADN36" s="87"/>
      <c r="ADO36" s="87"/>
      <c r="ADP36" s="87"/>
      <c r="ADQ36" s="87"/>
      <c r="ADR36" s="87"/>
      <c r="ADS36" s="87"/>
      <c r="ADT36" s="87"/>
      <c r="ADU36" s="87"/>
      <c r="ADV36" s="87"/>
      <c r="ADW36" s="87"/>
      <c r="ADX36" s="87"/>
      <c r="ADY36" s="87"/>
      <c r="ADZ36" s="87"/>
      <c r="AEA36" s="87"/>
      <c r="AEB36" s="87"/>
      <c r="AEC36" s="87"/>
      <c r="AED36" s="87"/>
      <c r="AEE36" s="87"/>
      <c r="AEF36" s="87"/>
      <c r="AEG36" s="87"/>
      <c r="AEH36" s="87"/>
      <c r="AEI36" s="87"/>
      <c r="AEJ36" s="87"/>
      <c r="AEK36" s="87"/>
      <c r="AEL36" s="87"/>
      <c r="AEM36" s="87"/>
      <c r="AEN36" s="87"/>
      <c r="AEO36" s="87"/>
      <c r="AEP36" s="87"/>
      <c r="AEQ36" s="87"/>
      <c r="AER36" s="87"/>
      <c r="AES36" s="87"/>
      <c r="AET36" s="87"/>
      <c r="AEU36" s="87"/>
      <c r="AEV36" s="87"/>
      <c r="AEW36" s="87"/>
      <c r="AEX36" s="87"/>
      <c r="AEY36" s="87"/>
      <c r="AEZ36" s="87"/>
      <c r="AFA36" s="87"/>
      <c r="AFB36" s="87"/>
      <c r="AFC36" s="87"/>
      <c r="AFD36" s="87"/>
      <c r="AFE36" s="87"/>
      <c r="AFF36" s="87"/>
      <c r="AFG36" s="87"/>
      <c r="AFH36" s="87"/>
      <c r="AFI36" s="87"/>
      <c r="AFJ36" s="87"/>
      <c r="AFK36" s="87"/>
      <c r="AFL36" s="87"/>
      <c r="AFM36" s="87"/>
      <c r="AFN36" s="87"/>
      <c r="AFO36" s="87"/>
      <c r="AFP36" s="87"/>
      <c r="AFQ36" s="87"/>
      <c r="AFR36" s="87"/>
      <c r="AFS36" s="87"/>
      <c r="AFT36" s="87"/>
      <c r="AFU36" s="87"/>
      <c r="AFV36" s="87"/>
      <c r="AFW36" s="87"/>
      <c r="AFX36" s="87"/>
      <c r="AFY36" s="87"/>
      <c r="AFZ36" s="87"/>
      <c r="AGA36" s="87"/>
      <c r="AGB36" s="87"/>
      <c r="AGC36" s="87"/>
      <c r="AGD36" s="87"/>
      <c r="AGE36" s="87"/>
      <c r="AGF36" s="87"/>
      <c r="AGG36" s="87"/>
      <c r="AGH36" s="87"/>
      <c r="AGI36" s="87"/>
      <c r="AGJ36" s="87"/>
      <c r="AGK36" s="87"/>
      <c r="AGL36" s="87"/>
      <c r="AGM36" s="87"/>
      <c r="AGN36" s="87"/>
      <c r="AGO36" s="87"/>
      <c r="AGP36" s="87"/>
      <c r="AGQ36" s="87"/>
      <c r="AGR36" s="87"/>
      <c r="AGS36" s="87"/>
      <c r="AGT36" s="87"/>
      <c r="AGU36" s="87"/>
      <c r="AGV36" s="87"/>
      <c r="AGW36" s="87"/>
      <c r="AGX36" s="87"/>
      <c r="AGY36" s="87"/>
      <c r="AGZ36" s="87"/>
      <c r="AHA36" s="87"/>
      <c r="AHB36" s="87"/>
      <c r="AHC36" s="87"/>
      <c r="AHD36" s="87"/>
      <c r="AHE36" s="87"/>
      <c r="AHF36" s="87"/>
      <c r="AHG36" s="87"/>
      <c r="AHH36" s="87"/>
      <c r="AHI36" s="87"/>
      <c r="AHJ36" s="87"/>
      <c r="AHK36" s="87"/>
      <c r="AHL36" s="87"/>
      <c r="AHM36" s="87"/>
      <c r="AHN36" s="87"/>
      <c r="AHO36" s="87"/>
      <c r="AHP36" s="87"/>
      <c r="AHQ36" s="87"/>
      <c r="AHR36" s="87"/>
      <c r="AHS36" s="87"/>
      <c r="AHT36" s="87"/>
      <c r="AHU36" s="87"/>
      <c r="AHV36" s="87"/>
      <c r="AHW36" s="87"/>
      <c r="AHX36" s="87"/>
      <c r="AHY36" s="87"/>
      <c r="AHZ36" s="87"/>
      <c r="AIA36" s="87"/>
      <c r="AIB36" s="87"/>
      <c r="AIC36" s="87"/>
      <c r="AID36" s="87"/>
      <c r="AIE36" s="87"/>
      <c r="AIF36" s="87"/>
      <c r="AIG36" s="87"/>
      <c r="AIH36" s="87"/>
      <c r="AII36" s="87"/>
      <c r="AIJ36" s="87"/>
      <c r="AIK36" s="87"/>
      <c r="AIL36" s="87"/>
      <c r="AIM36" s="87"/>
      <c r="AIN36" s="87"/>
      <c r="AIO36" s="87"/>
      <c r="AIP36" s="87"/>
      <c r="AIQ36" s="87"/>
      <c r="AIR36" s="87"/>
      <c r="AIS36" s="87"/>
      <c r="AIT36" s="87"/>
      <c r="AIU36" s="87"/>
      <c r="AIV36" s="87"/>
      <c r="AIW36" s="87"/>
      <c r="AIX36" s="87"/>
      <c r="AIY36" s="87"/>
      <c r="AIZ36" s="87"/>
      <c r="AJA36" s="87"/>
      <c r="AJB36" s="87"/>
      <c r="AJC36" s="87"/>
      <c r="AJD36" s="87"/>
      <c r="AJE36" s="87"/>
      <c r="AJF36" s="87"/>
      <c r="AJG36" s="87"/>
      <c r="AJH36" s="87"/>
      <c r="AJI36" s="87"/>
      <c r="AJJ36" s="87"/>
      <c r="AJK36" s="87"/>
      <c r="AJL36" s="87"/>
      <c r="AJM36" s="87"/>
      <c r="AJN36" s="87"/>
      <c r="AJO36" s="87"/>
      <c r="AJP36" s="87"/>
      <c r="AJQ36" s="87"/>
      <c r="AJR36" s="87"/>
      <c r="AJS36" s="87"/>
      <c r="AJT36" s="87"/>
      <c r="AJU36" s="87"/>
      <c r="AJV36" s="87"/>
      <c r="AJW36" s="87"/>
      <c r="AJX36" s="87"/>
      <c r="AJY36" s="87"/>
      <c r="AJZ36" s="87"/>
      <c r="AKA36" s="87"/>
      <c r="AKB36" s="87"/>
      <c r="AKC36" s="87"/>
      <c r="AKD36" s="87"/>
      <c r="AKE36" s="87"/>
      <c r="AKF36" s="87"/>
      <c r="AKG36" s="87"/>
      <c r="AKH36" s="87"/>
      <c r="AKI36" s="87"/>
      <c r="AKJ36" s="87"/>
      <c r="AKK36" s="87"/>
      <c r="AKL36" s="87"/>
      <c r="AKM36" s="87"/>
      <c r="AKN36" s="87"/>
      <c r="AKO36" s="87"/>
      <c r="AKP36" s="87"/>
      <c r="AKQ36" s="87"/>
      <c r="AKR36" s="87"/>
      <c r="AKS36" s="87"/>
      <c r="AKT36" s="87"/>
      <c r="AKU36" s="87"/>
      <c r="AKV36" s="87"/>
      <c r="AKW36" s="87"/>
      <c r="AKX36" s="87"/>
      <c r="AKY36" s="87"/>
      <c r="AKZ36" s="87"/>
      <c r="ALA36" s="87"/>
      <c r="ALB36" s="87"/>
      <c r="ALC36" s="87"/>
      <c r="ALD36" s="87"/>
      <c r="ALE36" s="87"/>
      <c r="ALF36" s="87"/>
      <c r="ALG36" s="87"/>
      <c r="ALH36" s="87"/>
      <c r="ALI36" s="87"/>
      <c r="ALJ36" s="87"/>
      <c r="ALK36" s="87"/>
      <c r="ALL36" s="87"/>
      <c r="ALM36" s="87"/>
      <c r="ALN36" s="87"/>
      <c r="ALO36" s="87"/>
      <c r="ALP36" s="87"/>
      <c r="ALQ36" s="87"/>
      <c r="ALR36" s="87"/>
      <c r="ALS36" s="87"/>
      <c r="ALT36" s="87"/>
      <c r="ALU36" s="87"/>
      <c r="ALV36" s="87"/>
      <c r="ALW36" s="87"/>
      <c r="ALX36" s="87"/>
      <c r="ALY36" s="87"/>
      <c r="ALZ36" s="87"/>
      <c r="AMA36" s="87"/>
      <c r="AMB36" s="87"/>
      <c r="AMC36" s="87"/>
      <c r="AMD36" s="87"/>
      <c r="AME36" s="87"/>
      <c r="AMF36" s="87"/>
      <c r="AMG36" s="87"/>
      <c r="AMH36" s="87"/>
      <c r="AMI36" s="87"/>
      <c r="AMJ36" s="87"/>
      <c r="AMK36" s="87"/>
      <c r="AML36" s="87"/>
    </row>
    <row r="37" spans="1:1026" s="90" customFormat="1" ht="33" x14ac:dyDescent="0.25">
      <c r="A37" s="87"/>
      <c r="B37" s="96" t="s">
        <v>529</v>
      </c>
      <c r="C37" s="97">
        <v>9.0299999999999994</v>
      </c>
      <c r="D37" s="96" t="s">
        <v>545</v>
      </c>
      <c r="E37" s="97">
        <v>11.27</v>
      </c>
      <c r="F37" s="96" t="s">
        <v>47</v>
      </c>
      <c r="G37" s="97">
        <v>11.8</v>
      </c>
      <c r="H37" s="96" t="s">
        <v>49</v>
      </c>
      <c r="I37" s="97">
        <v>6.83</v>
      </c>
      <c r="J37" s="96" t="s">
        <v>513</v>
      </c>
      <c r="K37" s="97">
        <v>12.75</v>
      </c>
      <c r="L37" s="96" t="s">
        <v>68</v>
      </c>
      <c r="M37" s="97">
        <v>11.8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  <c r="IW37" s="87"/>
      <c r="IX37" s="87"/>
      <c r="IY37" s="87"/>
      <c r="IZ37" s="87"/>
      <c r="JA37" s="87"/>
      <c r="JB37" s="87"/>
      <c r="JC37" s="87"/>
      <c r="JD37" s="87"/>
      <c r="JE37" s="87"/>
      <c r="JF37" s="87"/>
      <c r="JG37" s="87"/>
      <c r="JH37" s="87"/>
      <c r="JI37" s="87"/>
      <c r="JJ37" s="87"/>
      <c r="JK37" s="87"/>
      <c r="JL37" s="87"/>
      <c r="JM37" s="87"/>
      <c r="JN37" s="87"/>
      <c r="JO37" s="87"/>
      <c r="JP37" s="87"/>
      <c r="JQ37" s="87"/>
      <c r="JR37" s="87"/>
      <c r="JS37" s="87"/>
      <c r="JT37" s="87"/>
      <c r="JU37" s="87"/>
      <c r="JV37" s="87"/>
      <c r="JW37" s="87"/>
      <c r="JX37" s="87"/>
      <c r="JY37" s="87"/>
      <c r="JZ37" s="87"/>
      <c r="KA37" s="87"/>
      <c r="KB37" s="87"/>
      <c r="KC37" s="87"/>
      <c r="KD37" s="87"/>
      <c r="KE37" s="87"/>
      <c r="KF37" s="87"/>
      <c r="KG37" s="87"/>
      <c r="KH37" s="87"/>
      <c r="KI37" s="87"/>
      <c r="KJ37" s="87"/>
      <c r="KK37" s="87"/>
      <c r="KL37" s="87"/>
      <c r="KM37" s="87"/>
      <c r="KN37" s="87"/>
      <c r="KO37" s="87"/>
      <c r="KP37" s="87"/>
      <c r="KQ37" s="87"/>
      <c r="KR37" s="87"/>
      <c r="KS37" s="87"/>
      <c r="KT37" s="87"/>
      <c r="KU37" s="87"/>
      <c r="KV37" s="87"/>
      <c r="KW37" s="87"/>
      <c r="KX37" s="87"/>
      <c r="KY37" s="87"/>
      <c r="KZ37" s="87"/>
      <c r="LA37" s="87"/>
      <c r="LB37" s="87"/>
      <c r="LC37" s="87"/>
      <c r="LD37" s="87"/>
      <c r="LE37" s="87"/>
      <c r="LF37" s="87"/>
      <c r="LG37" s="87"/>
      <c r="LH37" s="87"/>
      <c r="LI37" s="87"/>
      <c r="LJ37" s="87"/>
      <c r="LK37" s="87"/>
      <c r="LL37" s="87"/>
      <c r="LM37" s="87"/>
      <c r="LN37" s="87"/>
      <c r="LO37" s="87"/>
      <c r="LP37" s="87"/>
      <c r="LQ37" s="87"/>
      <c r="LR37" s="87"/>
      <c r="LS37" s="87"/>
      <c r="LT37" s="87"/>
      <c r="LU37" s="87"/>
      <c r="LV37" s="87"/>
      <c r="LW37" s="87"/>
      <c r="LX37" s="87"/>
      <c r="LY37" s="87"/>
      <c r="LZ37" s="87"/>
      <c r="MA37" s="87"/>
      <c r="MB37" s="87"/>
      <c r="MC37" s="87"/>
      <c r="MD37" s="87"/>
      <c r="ME37" s="87"/>
      <c r="MF37" s="87"/>
      <c r="MG37" s="87"/>
      <c r="MH37" s="87"/>
      <c r="MI37" s="87"/>
      <c r="MJ37" s="87"/>
      <c r="MK37" s="87"/>
      <c r="ML37" s="87"/>
      <c r="MM37" s="87"/>
      <c r="MN37" s="87"/>
      <c r="MO37" s="87"/>
      <c r="MP37" s="87"/>
      <c r="MQ37" s="87"/>
      <c r="MR37" s="87"/>
      <c r="MS37" s="87"/>
      <c r="MT37" s="87"/>
      <c r="MU37" s="87"/>
      <c r="MV37" s="87"/>
      <c r="MW37" s="87"/>
      <c r="MX37" s="87"/>
      <c r="MY37" s="87"/>
      <c r="MZ37" s="87"/>
      <c r="NA37" s="87"/>
      <c r="NB37" s="87"/>
      <c r="NC37" s="87"/>
      <c r="ND37" s="87"/>
      <c r="NE37" s="87"/>
      <c r="NF37" s="87"/>
      <c r="NG37" s="87"/>
      <c r="NH37" s="87"/>
      <c r="NI37" s="87"/>
      <c r="NJ37" s="87"/>
      <c r="NK37" s="87"/>
      <c r="NL37" s="87"/>
      <c r="NM37" s="87"/>
      <c r="NN37" s="87"/>
      <c r="NO37" s="87"/>
      <c r="NP37" s="87"/>
      <c r="NQ37" s="87"/>
      <c r="NR37" s="87"/>
      <c r="NS37" s="87"/>
      <c r="NT37" s="87"/>
      <c r="NU37" s="87"/>
      <c r="NV37" s="87"/>
      <c r="NW37" s="87"/>
      <c r="NX37" s="87"/>
      <c r="NY37" s="87"/>
      <c r="NZ37" s="87"/>
      <c r="OA37" s="87"/>
      <c r="OB37" s="87"/>
      <c r="OC37" s="87"/>
      <c r="OD37" s="87"/>
      <c r="OE37" s="87"/>
      <c r="OF37" s="87"/>
      <c r="OG37" s="87"/>
      <c r="OH37" s="87"/>
      <c r="OI37" s="87"/>
      <c r="OJ37" s="87"/>
      <c r="OK37" s="87"/>
      <c r="OL37" s="87"/>
      <c r="OM37" s="87"/>
      <c r="ON37" s="87"/>
      <c r="OO37" s="87"/>
      <c r="OP37" s="87"/>
      <c r="OQ37" s="87"/>
      <c r="OR37" s="87"/>
      <c r="OS37" s="87"/>
      <c r="OT37" s="87"/>
      <c r="OU37" s="87"/>
      <c r="OV37" s="87"/>
      <c r="OW37" s="87"/>
      <c r="OX37" s="87"/>
      <c r="OY37" s="87"/>
      <c r="OZ37" s="87"/>
      <c r="PA37" s="87"/>
      <c r="PB37" s="87"/>
      <c r="PC37" s="87"/>
      <c r="PD37" s="87"/>
      <c r="PE37" s="87"/>
      <c r="PF37" s="87"/>
      <c r="PG37" s="87"/>
      <c r="PH37" s="87"/>
      <c r="PI37" s="87"/>
      <c r="PJ37" s="87"/>
      <c r="PK37" s="87"/>
      <c r="PL37" s="87"/>
      <c r="PM37" s="87"/>
      <c r="PN37" s="87"/>
      <c r="PO37" s="87"/>
      <c r="PP37" s="87"/>
      <c r="PQ37" s="87"/>
      <c r="PR37" s="87"/>
      <c r="PS37" s="87"/>
      <c r="PT37" s="87"/>
      <c r="PU37" s="87"/>
      <c r="PV37" s="87"/>
      <c r="PW37" s="87"/>
      <c r="PX37" s="87"/>
      <c r="PY37" s="87"/>
      <c r="PZ37" s="87"/>
      <c r="QA37" s="87"/>
      <c r="QB37" s="87"/>
      <c r="QC37" s="87"/>
      <c r="QD37" s="87"/>
      <c r="QE37" s="87"/>
      <c r="QF37" s="87"/>
      <c r="QG37" s="87"/>
      <c r="QH37" s="87"/>
      <c r="QI37" s="87"/>
      <c r="QJ37" s="87"/>
      <c r="QK37" s="87"/>
      <c r="QL37" s="87"/>
      <c r="QM37" s="87"/>
      <c r="QN37" s="87"/>
      <c r="QO37" s="87"/>
      <c r="QP37" s="87"/>
      <c r="QQ37" s="87"/>
      <c r="QR37" s="87"/>
      <c r="QS37" s="87"/>
      <c r="QT37" s="87"/>
      <c r="QU37" s="87"/>
      <c r="QV37" s="87"/>
      <c r="QW37" s="87"/>
      <c r="QX37" s="87"/>
      <c r="QY37" s="87"/>
      <c r="QZ37" s="87"/>
      <c r="RA37" s="87"/>
      <c r="RB37" s="87"/>
      <c r="RC37" s="87"/>
      <c r="RD37" s="87"/>
      <c r="RE37" s="87"/>
      <c r="RF37" s="87"/>
      <c r="RG37" s="87"/>
      <c r="RH37" s="87"/>
      <c r="RI37" s="87"/>
      <c r="RJ37" s="87"/>
      <c r="RK37" s="87"/>
      <c r="RL37" s="87"/>
      <c r="RM37" s="87"/>
      <c r="RN37" s="87"/>
      <c r="RO37" s="87"/>
      <c r="RP37" s="87"/>
      <c r="RQ37" s="87"/>
      <c r="RR37" s="87"/>
      <c r="RS37" s="87"/>
      <c r="RT37" s="87"/>
      <c r="RU37" s="87"/>
      <c r="RV37" s="87"/>
      <c r="RW37" s="87"/>
      <c r="RX37" s="87"/>
      <c r="RY37" s="87"/>
      <c r="RZ37" s="87"/>
      <c r="SA37" s="87"/>
      <c r="SB37" s="87"/>
      <c r="SC37" s="87"/>
      <c r="SD37" s="87"/>
      <c r="SE37" s="87"/>
      <c r="SF37" s="87"/>
      <c r="SG37" s="87"/>
      <c r="SH37" s="87"/>
      <c r="SI37" s="87"/>
      <c r="SJ37" s="87"/>
      <c r="SK37" s="87"/>
      <c r="SL37" s="87"/>
      <c r="SM37" s="87"/>
      <c r="SN37" s="87"/>
      <c r="SO37" s="87"/>
      <c r="SP37" s="87"/>
      <c r="SQ37" s="87"/>
      <c r="SR37" s="87"/>
      <c r="SS37" s="87"/>
      <c r="ST37" s="87"/>
      <c r="SU37" s="87"/>
      <c r="SV37" s="87"/>
      <c r="SW37" s="87"/>
      <c r="SX37" s="87"/>
      <c r="SY37" s="87"/>
      <c r="SZ37" s="87"/>
      <c r="TA37" s="87"/>
      <c r="TB37" s="87"/>
      <c r="TC37" s="87"/>
      <c r="TD37" s="87"/>
      <c r="TE37" s="87"/>
      <c r="TF37" s="87"/>
      <c r="TG37" s="87"/>
      <c r="TH37" s="87"/>
      <c r="TI37" s="87"/>
      <c r="TJ37" s="87"/>
      <c r="TK37" s="87"/>
      <c r="TL37" s="87"/>
      <c r="TM37" s="87"/>
      <c r="TN37" s="87"/>
      <c r="TO37" s="87"/>
      <c r="TP37" s="87"/>
      <c r="TQ37" s="87"/>
      <c r="TR37" s="87"/>
      <c r="TS37" s="87"/>
      <c r="TT37" s="87"/>
      <c r="TU37" s="87"/>
      <c r="TV37" s="87"/>
      <c r="TW37" s="87"/>
      <c r="TX37" s="87"/>
      <c r="TY37" s="87"/>
      <c r="TZ37" s="87"/>
      <c r="UA37" s="87"/>
      <c r="UB37" s="87"/>
      <c r="UC37" s="87"/>
      <c r="UD37" s="87"/>
      <c r="UE37" s="87"/>
      <c r="UF37" s="87"/>
      <c r="UG37" s="87"/>
      <c r="UH37" s="87"/>
      <c r="UI37" s="87"/>
      <c r="UJ37" s="87"/>
      <c r="UK37" s="87"/>
      <c r="UL37" s="87"/>
      <c r="UM37" s="87"/>
      <c r="UN37" s="87"/>
      <c r="UO37" s="87"/>
      <c r="UP37" s="87"/>
      <c r="UQ37" s="87"/>
      <c r="UR37" s="87"/>
      <c r="US37" s="87"/>
      <c r="UT37" s="87"/>
      <c r="UU37" s="87"/>
      <c r="UV37" s="87"/>
      <c r="UW37" s="87"/>
      <c r="UX37" s="87"/>
      <c r="UY37" s="87"/>
      <c r="UZ37" s="87"/>
      <c r="VA37" s="87"/>
      <c r="VB37" s="87"/>
      <c r="VC37" s="87"/>
      <c r="VD37" s="87"/>
      <c r="VE37" s="87"/>
      <c r="VF37" s="87"/>
      <c r="VG37" s="87"/>
      <c r="VH37" s="87"/>
      <c r="VI37" s="87"/>
      <c r="VJ37" s="87"/>
      <c r="VK37" s="87"/>
      <c r="VL37" s="87"/>
      <c r="VM37" s="87"/>
      <c r="VN37" s="87"/>
      <c r="VO37" s="87"/>
      <c r="VP37" s="87"/>
      <c r="VQ37" s="87"/>
      <c r="VR37" s="87"/>
      <c r="VS37" s="87"/>
      <c r="VT37" s="87"/>
      <c r="VU37" s="87"/>
      <c r="VV37" s="87"/>
      <c r="VW37" s="87"/>
      <c r="VX37" s="87"/>
      <c r="VY37" s="87"/>
      <c r="VZ37" s="87"/>
      <c r="WA37" s="87"/>
      <c r="WB37" s="87"/>
      <c r="WC37" s="87"/>
      <c r="WD37" s="87"/>
      <c r="WE37" s="87"/>
      <c r="WF37" s="87"/>
      <c r="WG37" s="87"/>
      <c r="WH37" s="87"/>
      <c r="WI37" s="87"/>
      <c r="WJ37" s="87"/>
      <c r="WK37" s="87"/>
      <c r="WL37" s="87"/>
      <c r="WM37" s="87"/>
      <c r="WN37" s="87"/>
      <c r="WO37" s="87"/>
      <c r="WP37" s="87"/>
      <c r="WQ37" s="87"/>
      <c r="WR37" s="87"/>
      <c r="WS37" s="87"/>
      <c r="WT37" s="87"/>
      <c r="WU37" s="87"/>
      <c r="WV37" s="87"/>
      <c r="WW37" s="87"/>
      <c r="WX37" s="87"/>
      <c r="WY37" s="87"/>
      <c r="WZ37" s="87"/>
      <c r="XA37" s="87"/>
      <c r="XB37" s="87"/>
      <c r="XC37" s="87"/>
      <c r="XD37" s="87"/>
      <c r="XE37" s="87"/>
      <c r="XF37" s="87"/>
      <c r="XG37" s="87"/>
      <c r="XH37" s="87"/>
      <c r="XI37" s="87"/>
      <c r="XJ37" s="87"/>
      <c r="XK37" s="87"/>
      <c r="XL37" s="87"/>
      <c r="XM37" s="87"/>
      <c r="XN37" s="87"/>
      <c r="XO37" s="87"/>
      <c r="XP37" s="87"/>
      <c r="XQ37" s="87"/>
      <c r="XR37" s="87"/>
      <c r="XS37" s="87"/>
      <c r="XT37" s="87"/>
      <c r="XU37" s="87"/>
      <c r="XV37" s="87"/>
      <c r="XW37" s="87"/>
      <c r="XX37" s="87"/>
      <c r="XY37" s="87"/>
      <c r="XZ37" s="87"/>
      <c r="YA37" s="87"/>
      <c r="YB37" s="87"/>
      <c r="YC37" s="87"/>
      <c r="YD37" s="87"/>
      <c r="YE37" s="87"/>
      <c r="YF37" s="87"/>
      <c r="YG37" s="87"/>
      <c r="YH37" s="87"/>
      <c r="YI37" s="87"/>
      <c r="YJ37" s="87"/>
      <c r="YK37" s="87"/>
      <c r="YL37" s="87"/>
      <c r="YM37" s="87"/>
      <c r="YN37" s="87"/>
      <c r="YO37" s="87"/>
      <c r="YP37" s="87"/>
      <c r="YQ37" s="87"/>
      <c r="YR37" s="87"/>
      <c r="YS37" s="87"/>
      <c r="YT37" s="87"/>
      <c r="YU37" s="87"/>
      <c r="YV37" s="87"/>
      <c r="YW37" s="87"/>
      <c r="YX37" s="87"/>
      <c r="YY37" s="87"/>
      <c r="YZ37" s="87"/>
      <c r="ZA37" s="87"/>
      <c r="ZB37" s="87"/>
      <c r="ZC37" s="87"/>
      <c r="ZD37" s="87"/>
      <c r="ZE37" s="87"/>
      <c r="ZF37" s="87"/>
      <c r="ZG37" s="87"/>
      <c r="ZH37" s="87"/>
      <c r="ZI37" s="87"/>
      <c r="ZJ37" s="87"/>
      <c r="ZK37" s="87"/>
      <c r="ZL37" s="87"/>
      <c r="ZM37" s="87"/>
      <c r="ZN37" s="87"/>
      <c r="ZO37" s="87"/>
      <c r="ZP37" s="87"/>
      <c r="ZQ37" s="87"/>
      <c r="ZR37" s="87"/>
      <c r="ZS37" s="87"/>
      <c r="ZT37" s="87"/>
      <c r="ZU37" s="87"/>
      <c r="ZV37" s="87"/>
      <c r="ZW37" s="87"/>
      <c r="ZX37" s="87"/>
      <c r="ZY37" s="87"/>
      <c r="ZZ37" s="87"/>
      <c r="AAA37" s="87"/>
      <c r="AAB37" s="87"/>
      <c r="AAC37" s="87"/>
      <c r="AAD37" s="87"/>
      <c r="AAE37" s="87"/>
      <c r="AAF37" s="87"/>
      <c r="AAG37" s="87"/>
      <c r="AAH37" s="87"/>
      <c r="AAI37" s="87"/>
      <c r="AAJ37" s="87"/>
      <c r="AAK37" s="87"/>
      <c r="AAL37" s="87"/>
      <c r="AAM37" s="87"/>
      <c r="AAN37" s="87"/>
      <c r="AAO37" s="87"/>
      <c r="AAP37" s="87"/>
      <c r="AAQ37" s="87"/>
      <c r="AAR37" s="87"/>
      <c r="AAS37" s="87"/>
      <c r="AAT37" s="87"/>
      <c r="AAU37" s="87"/>
      <c r="AAV37" s="87"/>
      <c r="AAW37" s="87"/>
      <c r="AAX37" s="87"/>
      <c r="AAY37" s="87"/>
      <c r="AAZ37" s="87"/>
      <c r="ABA37" s="87"/>
      <c r="ABB37" s="87"/>
      <c r="ABC37" s="87"/>
      <c r="ABD37" s="87"/>
      <c r="ABE37" s="87"/>
      <c r="ABF37" s="87"/>
      <c r="ABG37" s="87"/>
      <c r="ABH37" s="87"/>
      <c r="ABI37" s="87"/>
      <c r="ABJ37" s="87"/>
      <c r="ABK37" s="87"/>
      <c r="ABL37" s="87"/>
      <c r="ABM37" s="87"/>
      <c r="ABN37" s="87"/>
      <c r="ABO37" s="87"/>
      <c r="ABP37" s="87"/>
      <c r="ABQ37" s="87"/>
      <c r="ABR37" s="87"/>
      <c r="ABS37" s="87"/>
      <c r="ABT37" s="87"/>
      <c r="ABU37" s="87"/>
      <c r="ABV37" s="87"/>
      <c r="ABW37" s="87"/>
      <c r="ABX37" s="87"/>
      <c r="ABY37" s="87"/>
      <c r="ABZ37" s="87"/>
      <c r="ACA37" s="87"/>
      <c r="ACB37" s="87"/>
      <c r="ACC37" s="87"/>
      <c r="ACD37" s="87"/>
      <c r="ACE37" s="87"/>
      <c r="ACF37" s="87"/>
      <c r="ACG37" s="87"/>
      <c r="ACH37" s="87"/>
      <c r="ACI37" s="87"/>
      <c r="ACJ37" s="87"/>
      <c r="ACK37" s="87"/>
      <c r="ACL37" s="87"/>
      <c r="ACM37" s="87"/>
      <c r="ACN37" s="87"/>
      <c r="ACO37" s="87"/>
      <c r="ACP37" s="87"/>
      <c r="ACQ37" s="87"/>
      <c r="ACR37" s="87"/>
      <c r="ACS37" s="87"/>
      <c r="ACT37" s="87"/>
      <c r="ACU37" s="87"/>
      <c r="ACV37" s="87"/>
      <c r="ACW37" s="87"/>
      <c r="ACX37" s="87"/>
      <c r="ACY37" s="87"/>
      <c r="ACZ37" s="87"/>
      <c r="ADA37" s="87"/>
      <c r="ADB37" s="87"/>
      <c r="ADC37" s="87"/>
      <c r="ADD37" s="87"/>
      <c r="ADE37" s="87"/>
      <c r="ADF37" s="87"/>
      <c r="ADG37" s="87"/>
      <c r="ADH37" s="87"/>
      <c r="ADI37" s="87"/>
      <c r="ADJ37" s="87"/>
      <c r="ADK37" s="87"/>
      <c r="ADL37" s="87"/>
      <c r="ADM37" s="87"/>
      <c r="ADN37" s="87"/>
      <c r="ADO37" s="87"/>
      <c r="ADP37" s="87"/>
      <c r="ADQ37" s="87"/>
      <c r="ADR37" s="87"/>
      <c r="ADS37" s="87"/>
      <c r="ADT37" s="87"/>
      <c r="ADU37" s="87"/>
      <c r="ADV37" s="87"/>
      <c r="ADW37" s="87"/>
      <c r="ADX37" s="87"/>
      <c r="ADY37" s="87"/>
      <c r="ADZ37" s="87"/>
      <c r="AEA37" s="87"/>
      <c r="AEB37" s="87"/>
      <c r="AEC37" s="87"/>
      <c r="AED37" s="87"/>
      <c r="AEE37" s="87"/>
      <c r="AEF37" s="87"/>
      <c r="AEG37" s="87"/>
      <c r="AEH37" s="87"/>
      <c r="AEI37" s="87"/>
      <c r="AEJ37" s="87"/>
      <c r="AEK37" s="87"/>
      <c r="AEL37" s="87"/>
      <c r="AEM37" s="87"/>
      <c r="AEN37" s="87"/>
      <c r="AEO37" s="87"/>
      <c r="AEP37" s="87"/>
      <c r="AEQ37" s="87"/>
      <c r="AER37" s="87"/>
      <c r="AES37" s="87"/>
      <c r="AET37" s="87"/>
      <c r="AEU37" s="87"/>
      <c r="AEV37" s="87"/>
      <c r="AEW37" s="87"/>
      <c r="AEX37" s="87"/>
      <c r="AEY37" s="87"/>
      <c r="AEZ37" s="87"/>
      <c r="AFA37" s="87"/>
      <c r="AFB37" s="87"/>
      <c r="AFC37" s="87"/>
      <c r="AFD37" s="87"/>
      <c r="AFE37" s="87"/>
      <c r="AFF37" s="87"/>
      <c r="AFG37" s="87"/>
      <c r="AFH37" s="87"/>
      <c r="AFI37" s="87"/>
      <c r="AFJ37" s="87"/>
      <c r="AFK37" s="87"/>
      <c r="AFL37" s="87"/>
      <c r="AFM37" s="87"/>
      <c r="AFN37" s="87"/>
      <c r="AFO37" s="87"/>
      <c r="AFP37" s="87"/>
      <c r="AFQ37" s="87"/>
      <c r="AFR37" s="87"/>
      <c r="AFS37" s="87"/>
      <c r="AFT37" s="87"/>
      <c r="AFU37" s="87"/>
      <c r="AFV37" s="87"/>
      <c r="AFW37" s="87"/>
      <c r="AFX37" s="87"/>
      <c r="AFY37" s="87"/>
      <c r="AFZ37" s="87"/>
      <c r="AGA37" s="87"/>
      <c r="AGB37" s="87"/>
      <c r="AGC37" s="87"/>
      <c r="AGD37" s="87"/>
      <c r="AGE37" s="87"/>
      <c r="AGF37" s="87"/>
      <c r="AGG37" s="87"/>
      <c r="AGH37" s="87"/>
      <c r="AGI37" s="87"/>
      <c r="AGJ37" s="87"/>
      <c r="AGK37" s="87"/>
      <c r="AGL37" s="87"/>
      <c r="AGM37" s="87"/>
      <c r="AGN37" s="87"/>
      <c r="AGO37" s="87"/>
      <c r="AGP37" s="87"/>
      <c r="AGQ37" s="87"/>
      <c r="AGR37" s="87"/>
      <c r="AGS37" s="87"/>
      <c r="AGT37" s="87"/>
      <c r="AGU37" s="87"/>
      <c r="AGV37" s="87"/>
      <c r="AGW37" s="87"/>
      <c r="AGX37" s="87"/>
      <c r="AGY37" s="87"/>
      <c r="AGZ37" s="87"/>
      <c r="AHA37" s="87"/>
      <c r="AHB37" s="87"/>
      <c r="AHC37" s="87"/>
      <c r="AHD37" s="87"/>
      <c r="AHE37" s="87"/>
      <c r="AHF37" s="87"/>
      <c r="AHG37" s="87"/>
      <c r="AHH37" s="87"/>
      <c r="AHI37" s="87"/>
      <c r="AHJ37" s="87"/>
      <c r="AHK37" s="87"/>
      <c r="AHL37" s="87"/>
      <c r="AHM37" s="87"/>
      <c r="AHN37" s="87"/>
      <c r="AHO37" s="87"/>
      <c r="AHP37" s="87"/>
      <c r="AHQ37" s="87"/>
      <c r="AHR37" s="87"/>
      <c r="AHS37" s="87"/>
      <c r="AHT37" s="87"/>
      <c r="AHU37" s="87"/>
      <c r="AHV37" s="87"/>
      <c r="AHW37" s="87"/>
      <c r="AHX37" s="87"/>
      <c r="AHY37" s="87"/>
      <c r="AHZ37" s="87"/>
      <c r="AIA37" s="87"/>
      <c r="AIB37" s="87"/>
      <c r="AIC37" s="87"/>
      <c r="AID37" s="87"/>
      <c r="AIE37" s="87"/>
      <c r="AIF37" s="87"/>
      <c r="AIG37" s="87"/>
      <c r="AIH37" s="87"/>
      <c r="AII37" s="87"/>
      <c r="AIJ37" s="87"/>
      <c r="AIK37" s="87"/>
      <c r="AIL37" s="87"/>
      <c r="AIM37" s="87"/>
      <c r="AIN37" s="87"/>
      <c r="AIO37" s="87"/>
      <c r="AIP37" s="87"/>
      <c r="AIQ37" s="87"/>
      <c r="AIR37" s="87"/>
      <c r="AIS37" s="87"/>
      <c r="AIT37" s="87"/>
      <c r="AIU37" s="87"/>
      <c r="AIV37" s="87"/>
      <c r="AIW37" s="87"/>
      <c r="AIX37" s="87"/>
      <c r="AIY37" s="87"/>
      <c r="AIZ37" s="87"/>
      <c r="AJA37" s="87"/>
      <c r="AJB37" s="87"/>
      <c r="AJC37" s="87"/>
      <c r="AJD37" s="87"/>
      <c r="AJE37" s="87"/>
      <c r="AJF37" s="87"/>
      <c r="AJG37" s="87"/>
      <c r="AJH37" s="87"/>
      <c r="AJI37" s="87"/>
      <c r="AJJ37" s="87"/>
      <c r="AJK37" s="87"/>
      <c r="AJL37" s="87"/>
      <c r="AJM37" s="87"/>
      <c r="AJN37" s="87"/>
      <c r="AJO37" s="87"/>
      <c r="AJP37" s="87"/>
      <c r="AJQ37" s="87"/>
      <c r="AJR37" s="87"/>
      <c r="AJS37" s="87"/>
      <c r="AJT37" s="87"/>
      <c r="AJU37" s="87"/>
      <c r="AJV37" s="87"/>
      <c r="AJW37" s="87"/>
      <c r="AJX37" s="87"/>
      <c r="AJY37" s="87"/>
      <c r="AJZ37" s="87"/>
      <c r="AKA37" s="87"/>
      <c r="AKB37" s="87"/>
      <c r="AKC37" s="87"/>
      <c r="AKD37" s="87"/>
      <c r="AKE37" s="87"/>
      <c r="AKF37" s="87"/>
      <c r="AKG37" s="87"/>
      <c r="AKH37" s="87"/>
      <c r="AKI37" s="87"/>
      <c r="AKJ37" s="87"/>
      <c r="AKK37" s="87"/>
      <c r="AKL37" s="87"/>
      <c r="AKM37" s="87"/>
      <c r="AKN37" s="87"/>
      <c r="AKO37" s="87"/>
      <c r="AKP37" s="87"/>
      <c r="AKQ37" s="87"/>
      <c r="AKR37" s="87"/>
      <c r="AKS37" s="87"/>
      <c r="AKT37" s="87"/>
      <c r="AKU37" s="87"/>
      <c r="AKV37" s="87"/>
      <c r="AKW37" s="87"/>
      <c r="AKX37" s="87"/>
      <c r="AKY37" s="87"/>
      <c r="AKZ37" s="87"/>
      <c r="ALA37" s="87"/>
      <c r="ALB37" s="87"/>
      <c r="ALC37" s="87"/>
      <c r="ALD37" s="87"/>
      <c r="ALE37" s="87"/>
      <c r="ALF37" s="87"/>
      <c r="ALG37" s="87"/>
      <c r="ALH37" s="87"/>
      <c r="ALI37" s="87"/>
      <c r="ALJ37" s="87"/>
      <c r="ALK37" s="87"/>
      <c r="ALL37" s="87"/>
      <c r="ALM37" s="87"/>
      <c r="ALN37" s="87"/>
      <c r="ALO37" s="87"/>
      <c r="ALP37" s="87"/>
      <c r="ALQ37" s="87"/>
      <c r="ALR37" s="87"/>
      <c r="ALS37" s="87"/>
      <c r="ALT37" s="87"/>
      <c r="ALU37" s="87"/>
      <c r="ALV37" s="87"/>
      <c r="ALW37" s="87"/>
      <c r="ALX37" s="87"/>
      <c r="ALY37" s="87"/>
      <c r="ALZ37" s="87"/>
      <c r="AMA37" s="87"/>
      <c r="AMB37" s="87"/>
      <c r="AMC37" s="87"/>
      <c r="AMD37" s="87"/>
      <c r="AME37" s="87"/>
      <c r="AMF37" s="87"/>
      <c r="AMG37" s="87"/>
      <c r="AMH37" s="87"/>
      <c r="AMI37" s="87"/>
      <c r="AMJ37" s="87"/>
      <c r="AMK37" s="87"/>
      <c r="AML37" s="87"/>
    </row>
    <row r="38" spans="1:1026" s="90" customFormat="1" ht="33" x14ac:dyDescent="0.25">
      <c r="A38" s="87"/>
      <c r="B38" s="88"/>
      <c r="C38" s="89"/>
      <c r="D38" s="96" t="s">
        <v>503</v>
      </c>
      <c r="E38" s="97">
        <v>10.79</v>
      </c>
      <c r="F38" s="96" t="s">
        <v>503</v>
      </c>
      <c r="G38" s="97">
        <v>10.79</v>
      </c>
      <c r="H38" s="96" t="s">
        <v>553</v>
      </c>
      <c r="I38" s="97">
        <v>13.72</v>
      </c>
      <c r="J38" s="96" t="s">
        <v>331</v>
      </c>
      <c r="K38" s="97">
        <v>9.66</v>
      </c>
      <c r="L38" s="96" t="s">
        <v>507</v>
      </c>
      <c r="M38" s="97">
        <v>12.26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KA38" s="87"/>
      <c r="KB38" s="87"/>
      <c r="KC38" s="87"/>
      <c r="KD38" s="87"/>
      <c r="KE38" s="87"/>
      <c r="KF38" s="87"/>
      <c r="KG38" s="87"/>
      <c r="KH38" s="87"/>
      <c r="KI38" s="87"/>
      <c r="KJ38" s="87"/>
      <c r="KK38" s="87"/>
      <c r="KL38" s="87"/>
      <c r="KM38" s="87"/>
      <c r="KN38" s="87"/>
      <c r="KO38" s="87"/>
      <c r="KP38" s="87"/>
      <c r="KQ38" s="87"/>
      <c r="KR38" s="87"/>
      <c r="KS38" s="87"/>
      <c r="KT38" s="87"/>
      <c r="KU38" s="87"/>
      <c r="KV38" s="87"/>
      <c r="KW38" s="87"/>
      <c r="KX38" s="87"/>
      <c r="KY38" s="87"/>
      <c r="KZ38" s="87"/>
      <c r="LA38" s="87"/>
      <c r="LB38" s="87"/>
      <c r="LC38" s="87"/>
      <c r="LD38" s="87"/>
      <c r="LE38" s="87"/>
      <c r="LF38" s="87"/>
      <c r="LG38" s="87"/>
      <c r="LH38" s="87"/>
      <c r="LI38" s="87"/>
      <c r="LJ38" s="87"/>
      <c r="LK38" s="87"/>
      <c r="LL38" s="87"/>
      <c r="LM38" s="87"/>
      <c r="LN38" s="87"/>
      <c r="LO38" s="87"/>
      <c r="LP38" s="87"/>
      <c r="LQ38" s="87"/>
      <c r="LR38" s="87"/>
      <c r="LS38" s="87"/>
      <c r="LT38" s="87"/>
      <c r="LU38" s="87"/>
      <c r="LV38" s="87"/>
      <c r="LW38" s="87"/>
      <c r="LX38" s="87"/>
      <c r="LY38" s="87"/>
      <c r="LZ38" s="87"/>
      <c r="MA38" s="87"/>
      <c r="MB38" s="87"/>
      <c r="MC38" s="87"/>
      <c r="MD38" s="87"/>
      <c r="ME38" s="87"/>
      <c r="MF38" s="87"/>
      <c r="MG38" s="87"/>
      <c r="MH38" s="87"/>
      <c r="MI38" s="87"/>
      <c r="MJ38" s="87"/>
      <c r="MK38" s="87"/>
      <c r="ML38" s="87"/>
      <c r="MM38" s="87"/>
      <c r="MN38" s="87"/>
      <c r="MO38" s="87"/>
      <c r="MP38" s="87"/>
      <c r="MQ38" s="87"/>
      <c r="MR38" s="87"/>
      <c r="MS38" s="87"/>
      <c r="MT38" s="87"/>
      <c r="MU38" s="87"/>
      <c r="MV38" s="87"/>
      <c r="MW38" s="87"/>
      <c r="MX38" s="87"/>
      <c r="MY38" s="87"/>
      <c r="MZ38" s="87"/>
      <c r="NA38" s="87"/>
      <c r="NB38" s="87"/>
      <c r="NC38" s="87"/>
      <c r="ND38" s="87"/>
      <c r="NE38" s="87"/>
      <c r="NF38" s="87"/>
      <c r="NG38" s="87"/>
      <c r="NH38" s="87"/>
      <c r="NI38" s="87"/>
      <c r="NJ38" s="87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7"/>
      <c r="NY38" s="87"/>
      <c r="NZ38" s="87"/>
      <c r="OA38" s="87"/>
      <c r="OB38" s="87"/>
      <c r="OC38" s="87"/>
      <c r="OD38" s="87"/>
      <c r="OE38" s="87"/>
      <c r="OF38" s="87"/>
      <c r="OG38" s="87"/>
      <c r="OH38" s="87"/>
      <c r="OI38" s="87"/>
      <c r="OJ38" s="87"/>
      <c r="OK38" s="87"/>
      <c r="OL38" s="87"/>
      <c r="OM38" s="87"/>
      <c r="ON38" s="87"/>
      <c r="OO38" s="87"/>
      <c r="OP38" s="87"/>
      <c r="OQ38" s="87"/>
      <c r="OR38" s="87"/>
      <c r="OS38" s="87"/>
      <c r="OT38" s="87"/>
      <c r="OU38" s="87"/>
      <c r="OV38" s="87"/>
      <c r="OW38" s="87"/>
      <c r="OX38" s="87"/>
      <c r="OY38" s="87"/>
      <c r="OZ38" s="87"/>
      <c r="PA38" s="87"/>
      <c r="PB38" s="87"/>
      <c r="PC38" s="87"/>
      <c r="PD38" s="87"/>
      <c r="PE38" s="87"/>
      <c r="PF38" s="87"/>
      <c r="PG38" s="87"/>
      <c r="PH38" s="87"/>
      <c r="PI38" s="87"/>
      <c r="PJ38" s="87"/>
      <c r="PK38" s="87"/>
      <c r="PL38" s="87"/>
      <c r="PM38" s="87"/>
      <c r="PN38" s="87"/>
      <c r="PO38" s="87"/>
      <c r="PP38" s="87"/>
      <c r="PQ38" s="87"/>
      <c r="PR38" s="87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QK38" s="87"/>
      <c r="QL38" s="87"/>
      <c r="QM38" s="87"/>
      <c r="QN38" s="87"/>
      <c r="QO38" s="87"/>
      <c r="QP38" s="87"/>
      <c r="QQ38" s="87"/>
      <c r="QR38" s="87"/>
      <c r="QS38" s="87"/>
      <c r="QT38" s="87"/>
      <c r="QU38" s="87"/>
      <c r="QV38" s="87"/>
      <c r="QW38" s="87"/>
      <c r="QX38" s="87"/>
      <c r="QY38" s="87"/>
      <c r="QZ38" s="87"/>
      <c r="RA38" s="87"/>
      <c r="RB38" s="87"/>
      <c r="RC38" s="87"/>
      <c r="RD38" s="87"/>
      <c r="RE38" s="87"/>
      <c r="RF38" s="87"/>
      <c r="RG38" s="87"/>
      <c r="RH38" s="87"/>
      <c r="RI38" s="87"/>
      <c r="RJ38" s="87"/>
      <c r="RK38" s="87"/>
      <c r="RL38" s="87"/>
      <c r="RM38" s="87"/>
      <c r="RN38" s="87"/>
      <c r="RO38" s="87"/>
      <c r="RP38" s="87"/>
      <c r="RQ38" s="87"/>
      <c r="RR38" s="87"/>
      <c r="RS38" s="87"/>
      <c r="RT38" s="87"/>
      <c r="RU38" s="87"/>
      <c r="RV38" s="87"/>
      <c r="RW38" s="87"/>
      <c r="RX38" s="87"/>
      <c r="RY38" s="87"/>
      <c r="RZ38" s="87"/>
      <c r="SA38" s="87"/>
      <c r="SB38" s="87"/>
      <c r="SC38" s="87"/>
      <c r="SD38" s="87"/>
      <c r="SE38" s="87"/>
      <c r="SF38" s="87"/>
      <c r="SG38" s="87"/>
      <c r="SH38" s="87"/>
      <c r="SI38" s="87"/>
      <c r="SJ38" s="87"/>
      <c r="SK38" s="87"/>
      <c r="SL38" s="87"/>
      <c r="SM38" s="87"/>
      <c r="SN38" s="87"/>
      <c r="SO38" s="87"/>
      <c r="SP38" s="87"/>
      <c r="SQ38" s="87"/>
      <c r="SR38" s="87"/>
      <c r="SS38" s="87"/>
      <c r="ST38" s="87"/>
      <c r="SU38" s="87"/>
      <c r="SV38" s="87"/>
      <c r="SW38" s="87"/>
      <c r="SX38" s="87"/>
      <c r="SY38" s="87"/>
      <c r="SZ38" s="87"/>
      <c r="TA38" s="87"/>
      <c r="TB38" s="87"/>
      <c r="TC38" s="87"/>
      <c r="TD38" s="87"/>
      <c r="TE38" s="87"/>
      <c r="TF38" s="87"/>
      <c r="TG38" s="87"/>
      <c r="TH38" s="87"/>
      <c r="TI38" s="87"/>
      <c r="TJ38" s="87"/>
      <c r="TK38" s="87"/>
      <c r="TL38" s="87"/>
      <c r="TM38" s="87"/>
      <c r="TN38" s="87"/>
      <c r="TO38" s="87"/>
      <c r="TP38" s="87"/>
      <c r="TQ38" s="87"/>
      <c r="TR38" s="87"/>
      <c r="TS38" s="87"/>
      <c r="TT38" s="87"/>
      <c r="TU38" s="87"/>
      <c r="TV38" s="87"/>
      <c r="TW38" s="87"/>
      <c r="TX38" s="87"/>
      <c r="TY38" s="87"/>
      <c r="TZ38" s="87"/>
      <c r="UA38" s="87"/>
      <c r="UB38" s="87"/>
      <c r="UC38" s="87"/>
      <c r="UD38" s="87"/>
      <c r="UE38" s="87"/>
      <c r="UF38" s="87"/>
      <c r="UG38" s="87"/>
      <c r="UH38" s="87"/>
      <c r="UI38" s="87"/>
      <c r="UJ38" s="87"/>
      <c r="UK38" s="87"/>
      <c r="UL38" s="87"/>
      <c r="UM38" s="87"/>
      <c r="UN38" s="87"/>
      <c r="UO38" s="87"/>
      <c r="UP38" s="87"/>
      <c r="UQ38" s="87"/>
      <c r="UR38" s="87"/>
      <c r="US38" s="87"/>
      <c r="UT38" s="87"/>
      <c r="UU38" s="87"/>
      <c r="UV38" s="87"/>
      <c r="UW38" s="87"/>
      <c r="UX38" s="87"/>
      <c r="UY38" s="87"/>
      <c r="UZ38" s="87"/>
      <c r="VA38" s="87"/>
      <c r="VB38" s="87"/>
      <c r="VC38" s="87"/>
      <c r="VD38" s="87"/>
      <c r="VE38" s="87"/>
      <c r="VF38" s="87"/>
      <c r="VG38" s="87"/>
      <c r="VH38" s="87"/>
      <c r="VI38" s="87"/>
      <c r="VJ38" s="87"/>
      <c r="VK38" s="87"/>
      <c r="VL38" s="87"/>
      <c r="VM38" s="87"/>
      <c r="VN38" s="87"/>
      <c r="VO38" s="87"/>
      <c r="VP38" s="87"/>
      <c r="VQ38" s="87"/>
      <c r="VR38" s="87"/>
      <c r="VS38" s="87"/>
      <c r="VT38" s="87"/>
      <c r="VU38" s="87"/>
      <c r="VV38" s="87"/>
      <c r="VW38" s="87"/>
      <c r="VX38" s="87"/>
      <c r="VY38" s="87"/>
      <c r="VZ38" s="87"/>
      <c r="WA38" s="87"/>
      <c r="WB38" s="87"/>
      <c r="WC38" s="87"/>
      <c r="WD38" s="87"/>
      <c r="WE38" s="87"/>
      <c r="WF38" s="87"/>
      <c r="WG38" s="87"/>
      <c r="WH38" s="87"/>
      <c r="WI38" s="87"/>
      <c r="WJ38" s="87"/>
      <c r="WK38" s="87"/>
      <c r="WL38" s="87"/>
      <c r="WM38" s="87"/>
      <c r="WN38" s="87"/>
      <c r="WO38" s="87"/>
      <c r="WP38" s="87"/>
      <c r="WQ38" s="87"/>
      <c r="WR38" s="87"/>
      <c r="WS38" s="87"/>
      <c r="WT38" s="87"/>
      <c r="WU38" s="87"/>
      <c r="WV38" s="87"/>
      <c r="WW38" s="87"/>
      <c r="WX38" s="87"/>
      <c r="WY38" s="87"/>
      <c r="WZ38" s="87"/>
      <c r="XA38" s="87"/>
      <c r="XB38" s="87"/>
      <c r="XC38" s="87"/>
      <c r="XD38" s="87"/>
      <c r="XE38" s="87"/>
      <c r="XF38" s="87"/>
      <c r="XG38" s="87"/>
      <c r="XH38" s="87"/>
      <c r="XI38" s="87"/>
      <c r="XJ38" s="87"/>
      <c r="XK38" s="87"/>
      <c r="XL38" s="87"/>
      <c r="XM38" s="87"/>
      <c r="XN38" s="87"/>
      <c r="XO38" s="87"/>
      <c r="XP38" s="87"/>
      <c r="XQ38" s="87"/>
      <c r="XR38" s="87"/>
      <c r="XS38" s="87"/>
      <c r="XT38" s="87"/>
      <c r="XU38" s="87"/>
      <c r="XV38" s="87"/>
      <c r="XW38" s="87"/>
      <c r="XX38" s="87"/>
      <c r="XY38" s="87"/>
      <c r="XZ38" s="87"/>
      <c r="YA38" s="87"/>
      <c r="YB38" s="87"/>
      <c r="YC38" s="87"/>
      <c r="YD38" s="87"/>
      <c r="YE38" s="87"/>
      <c r="YF38" s="87"/>
      <c r="YG38" s="87"/>
      <c r="YH38" s="87"/>
      <c r="YI38" s="87"/>
      <c r="YJ38" s="87"/>
      <c r="YK38" s="87"/>
      <c r="YL38" s="87"/>
      <c r="YM38" s="87"/>
      <c r="YN38" s="87"/>
      <c r="YO38" s="87"/>
      <c r="YP38" s="87"/>
      <c r="YQ38" s="87"/>
      <c r="YR38" s="87"/>
      <c r="YS38" s="87"/>
      <c r="YT38" s="87"/>
      <c r="YU38" s="87"/>
      <c r="YV38" s="87"/>
      <c r="YW38" s="87"/>
      <c r="YX38" s="87"/>
      <c r="YY38" s="87"/>
      <c r="YZ38" s="87"/>
      <c r="ZA38" s="87"/>
      <c r="ZB38" s="87"/>
      <c r="ZC38" s="87"/>
      <c r="ZD38" s="87"/>
      <c r="ZE38" s="87"/>
      <c r="ZF38" s="87"/>
      <c r="ZG38" s="87"/>
      <c r="ZH38" s="87"/>
      <c r="ZI38" s="87"/>
      <c r="ZJ38" s="87"/>
      <c r="ZK38" s="87"/>
      <c r="ZL38" s="87"/>
      <c r="ZM38" s="87"/>
      <c r="ZN38" s="87"/>
      <c r="ZO38" s="87"/>
      <c r="ZP38" s="87"/>
      <c r="ZQ38" s="87"/>
      <c r="ZR38" s="87"/>
      <c r="ZS38" s="87"/>
      <c r="ZT38" s="87"/>
      <c r="ZU38" s="87"/>
      <c r="ZV38" s="87"/>
      <c r="ZW38" s="87"/>
      <c r="ZX38" s="87"/>
      <c r="ZY38" s="87"/>
      <c r="ZZ38" s="87"/>
      <c r="AAA38" s="87"/>
      <c r="AAB38" s="87"/>
      <c r="AAC38" s="87"/>
      <c r="AAD38" s="87"/>
      <c r="AAE38" s="87"/>
      <c r="AAF38" s="87"/>
      <c r="AAG38" s="87"/>
      <c r="AAH38" s="87"/>
      <c r="AAI38" s="87"/>
      <c r="AAJ38" s="87"/>
      <c r="AAK38" s="87"/>
      <c r="AAL38" s="87"/>
      <c r="AAM38" s="87"/>
      <c r="AAN38" s="87"/>
      <c r="AAO38" s="87"/>
      <c r="AAP38" s="87"/>
      <c r="AAQ38" s="87"/>
      <c r="AAR38" s="87"/>
      <c r="AAS38" s="87"/>
      <c r="AAT38" s="87"/>
      <c r="AAU38" s="87"/>
      <c r="AAV38" s="87"/>
      <c r="AAW38" s="87"/>
      <c r="AAX38" s="87"/>
      <c r="AAY38" s="87"/>
      <c r="AAZ38" s="87"/>
      <c r="ABA38" s="87"/>
      <c r="ABB38" s="87"/>
      <c r="ABC38" s="87"/>
      <c r="ABD38" s="87"/>
      <c r="ABE38" s="87"/>
      <c r="ABF38" s="87"/>
      <c r="ABG38" s="87"/>
      <c r="ABH38" s="87"/>
      <c r="ABI38" s="87"/>
      <c r="ABJ38" s="87"/>
      <c r="ABK38" s="87"/>
      <c r="ABL38" s="87"/>
      <c r="ABM38" s="87"/>
      <c r="ABN38" s="87"/>
      <c r="ABO38" s="87"/>
      <c r="ABP38" s="87"/>
      <c r="ABQ38" s="87"/>
      <c r="ABR38" s="87"/>
      <c r="ABS38" s="87"/>
      <c r="ABT38" s="87"/>
      <c r="ABU38" s="87"/>
      <c r="ABV38" s="87"/>
      <c r="ABW38" s="87"/>
      <c r="ABX38" s="87"/>
      <c r="ABY38" s="87"/>
      <c r="ABZ38" s="87"/>
      <c r="ACA38" s="87"/>
      <c r="ACB38" s="87"/>
      <c r="ACC38" s="87"/>
      <c r="ACD38" s="87"/>
      <c r="ACE38" s="87"/>
      <c r="ACF38" s="87"/>
      <c r="ACG38" s="87"/>
      <c r="ACH38" s="87"/>
      <c r="ACI38" s="87"/>
      <c r="ACJ38" s="87"/>
      <c r="ACK38" s="87"/>
      <c r="ACL38" s="87"/>
      <c r="ACM38" s="87"/>
      <c r="ACN38" s="87"/>
      <c r="ACO38" s="87"/>
      <c r="ACP38" s="87"/>
      <c r="ACQ38" s="87"/>
      <c r="ACR38" s="87"/>
      <c r="ACS38" s="87"/>
      <c r="ACT38" s="87"/>
      <c r="ACU38" s="87"/>
      <c r="ACV38" s="87"/>
      <c r="ACW38" s="87"/>
      <c r="ACX38" s="87"/>
      <c r="ACY38" s="87"/>
      <c r="ACZ38" s="87"/>
      <c r="ADA38" s="87"/>
      <c r="ADB38" s="87"/>
      <c r="ADC38" s="87"/>
      <c r="ADD38" s="87"/>
      <c r="ADE38" s="87"/>
      <c r="ADF38" s="87"/>
      <c r="ADG38" s="87"/>
      <c r="ADH38" s="87"/>
      <c r="ADI38" s="87"/>
      <c r="ADJ38" s="87"/>
      <c r="ADK38" s="87"/>
      <c r="ADL38" s="87"/>
      <c r="ADM38" s="87"/>
      <c r="ADN38" s="87"/>
      <c r="ADO38" s="87"/>
      <c r="ADP38" s="87"/>
      <c r="ADQ38" s="87"/>
      <c r="ADR38" s="87"/>
      <c r="ADS38" s="87"/>
      <c r="ADT38" s="87"/>
      <c r="ADU38" s="87"/>
      <c r="ADV38" s="87"/>
      <c r="ADW38" s="87"/>
      <c r="ADX38" s="87"/>
      <c r="ADY38" s="87"/>
      <c r="ADZ38" s="87"/>
      <c r="AEA38" s="87"/>
      <c r="AEB38" s="87"/>
      <c r="AEC38" s="87"/>
      <c r="AED38" s="87"/>
      <c r="AEE38" s="87"/>
      <c r="AEF38" s="87"/>
      <c r="AEG38" s="87"/>
      <c r="AEH38" s="87"/>
      <c r="AEI38" s="87"/>
      <c r="AEJ38" s="87"/>
      <c r="AEK38" s="87"/>
      <c r="AEL38" s="87"/>
      <c r="AEM38" s="87"/>
      <c r="AEN38" s="87"/>
      <c r="AEO38" s="87"/>
      <c r="AEP38" s="87"/>
      <c r="AEQ38" s="87"/>
      <c r="AER38" s="87"/>
      <c r="AES38" s="87"/>
      <c r="AET38" s="87"/>
      <c r="AEU38" s="87"/>
      <c r="AEV38" s="87"/>
      <c r="AEW38" s="87"/>
      <c r="AEX38" s="87"/>
      <c r="AEY38" s="87"/>
      <c r="AEZ38" s="87"/>
      <c r="AFA38" s="87"/>
      <c r="AFB38" s="87"/>
      <c r="AFC38" s="87"/>
      <c r="AFD38" s="87"/>
      <c r="AFE38" s="87"/>
      <c r="AFF38" s="87"/>
      <c r="AFG38" s="87"/>
      <c r="AFH38" s="87"/>
      <c r="AFI38" s="87"/>
      <c r="AFJ38" s="87"/>
      <c r="AFK38" s="87"/>
      <c r="AFL38" s="87"/>
      <c r="AFM38" s="87"/>
      <c r="AFN38" s="87"/>
      <c r="AFO38" s="87"/>
      <c r="AFP38" s="87"/>
      <c r="AFQ38" s="87"/>
      <c r="AFR38" s="87"/>
      <c r="AFS38" s="87"/>
      <c r="AFT38" s="87"/>
      <c r="AFU38" s="87"/>
      <c r="AFV38" s="87"/>
      <c r="AFW38" s="87"/>
      <c r="AFX38" s="87"/>
      <c r="AFY38" s="87"/>
      <c r="AFZ38" s="87"/>
      <c r="AGA38" s="87"/>
      <c r="AGB38" s="87"/>
      <c r="AGC38" s="87"/>
      <c r="AGD38" s="87"/>
      <c r="AGE38" s="87"/>
      <c r="AGF38" s="87"/>
      <c r="AGG38" s="87"/>
      <c r="AGH38" s="87"/>
      <c r="AGI38" s="87"/>
      <c r="AGJ38" s="87"/>
      <c r="AGK38" s="87"/>
      <c r="AGL38" s="87"/>
      <c r="AGM38" s="87"/>
      <c r="AGN38" s="87"/>
      <c r="AGO38" s="87"/>
      <c r="AGP38" s="87"/>
      <c r="AGQ38" s="87"/>
      <c r="AGR38" s="87"/>
      <c r="AGS38" s="87"/>
      <c r="AGT38" s="87"/>
      <c r="AGU38" s="87"/>
      <c r="AGV38" s="87"/>
      <c r="AGW38" s="87"/>
      <c r="AGX38" s="87"/>
      <c r="AGY38" s="87"/>
      <c r="AGZ38" s="87"/>
      <c r="AHA38" s="87"/>
      <c r="AHB38" s="87"/>
      <c r="AHC38" s="87"/>
      <c r="AHD38" s="87"/>
      <c r="AHE38" s="87"/>
      <c r="AHF38" s="87"/>
      <c r="AHG38" s="87"/>
      <c r="AHH38" s="87"/>
      <c r="AHI38" s="87"/>
      <c r="AHJ38" s="87"/>
      <c r="AHK38" s="87"/>
      <c r="AHL38" s="87"/>
      <c r="AHM38" s="87"/>
      <c r="AHN38" s="87"/>
      <c r="AHO38" s="87"/>
      <c r="AHP38" s="87"/>
      <c r="AHQ38" s="87"/>
      <c r="AHR38" s="87"/>
      <c r="AHS38" s="87"/>
      <c r="AHT38" s="87"/>
      <c r="AHU38" s="87"/>
      <c r="AHV38" s="87"/>
      <c r="AHW38" s="87"/>
      <c r="AHX38" s="87"/>
      <c r="AHY38" s="87"/>
      <c r="AHZ38" s="87"/>
      <c r="AIA38" s="87"/>
      <c r="AIB38" s="87"/>
      <c r="AIC38" s="87"/>
      <c r="AID38" s="87"/>
      <c r="AIE38" s="87"/>
      <c r="AIF38" s="87"/>
      <c r="AIG38" s="87"/>
      <c r="AIH38" s="87"/>
      <c r="AII38" s="87"/>
      <c r="AIJ38" s="87"/>
      <c r="AIK38" s="87"/>
      <c r="AIL38" s="87"/>
      <c r="AIM38" s="87"/>
      <c r="AIN38" s="87"/>
      <c r="AIO38" s="87"/>
      <c r="AIP38" s="87"/>
      <c r="AIQ38" s="87"/>
      <c r="AIR38" s="87"/>
      <c r="AIS38" s="87"/>
      <c r="AIT38" s="87"/>
      <c r="AIU38" s="87"/>
      <c r="AIV38" s="87"/>
      <c r="AIW38" s="87"/>
      <c r="AIX38" s="87"/>
      <c r="AIY38" s="87"/>
      <c r="AIZ38" s="87"/>
      <c r="AJA38" s="87"/>
      <c r="AJB38" s="87"/>
      <c r="AJC38" s="87"/>
      <c r="AJD38" s="87"/>
      <c r="AJE38" s="87"/>
      <c r="AJF38" s="87"/>
      <c r="AJG38" s="87"/>
      <c r="AJH38" s="87"/>
      <c r="AJI38" s="87"/>
      <c r="AJJ38" s="87"/>
      <c r="AJK38" s="87"/>
      <c r="AJL38" s="87"/>
      <c r="AJM38" s="87"/>
      <c r="AJN38" s="87"/>
      <c r="AJO38" s="87"/>
      <c r="AJP38" s="87"/>
      <c r="AJQ38" s="87"/>
      <c r="AJR38" s="87"/>
      <c r="AJS38" s="87"/>
      <c r="AJT38" s="87"/>
      <c r="AJU38" s="87"/>
      <c r="AJV38" s="87"/>
      <c r="AJW38" s="87"/>
      <c r="AJX38" s="87"/>
      <c r="AJY38" s="87"/>
      <c r="AJZ38" s="87"/>
      <c r="AKA38" s="87"/>
      <c r="AKB38" s="87"/>
      <c r="AKC38" s="87"/>
      <c r="AKD38" s="87"/>
      <c r="AKE38" s="87"/>
      <c r="AKF38" s="87"/>
      <c r="AKG38" s="87"/>
      <c r="AKH38" s="87"/>
      <c r="AKI38" s="87"/>
      <c r="AKJ38" s="87"/>
      <c r="AKK38" s="87"/>
      <c r="AKL38" s="87"/>
      <c r="AKM38" s="87"/>
      <c r="AKN38" s="87"/>
      <c r="AKO38" s="87"/>
      <c r="AKP38" s="87"/>
      <c r="AKQ38" s="87"/>
      <c r="AKR38" s="87"/>
      <c r="AKS38" s="87"/>
      <c r="AKT38" s="87"/>
      <c r="AKU38" s="87"/>
      <c r="AKV38" s="87"/>
      <c r="AKW38" s="87"/>
      <c r="AKX38" s="87"/>
      <c r="AKY38" s="87"/>
      <c r="AKZ38" s="87"/>
      <c r="ALA38" s="87"/>
      <c r="ALB38" s="87"/>
      <c r="ALC38" s="87"/>
      <c r="ALD38" s="87"/>
      <c r="ALE38" s="87"/>
      <c r="ALF38" s="87"/>
      <c r="ALG38" s="87"/>
      <c r="ALH38" s="87"/>
      <c r="ALI38" s="87"/>
      <c r="ALJ38" s="87"/>
      <c r="ALK38" s="87"/>
      <c r="ALL38" s="87"/>
      <c r="ALM38" s="87"/>
      <c r="ALN38" s="87"/>
      <c r="ALO38" s="87"/>
      <c r="ALP38" s="87"/>
      <c r="ALQ38" s="87"/>
      <c r="ALR38" s="87"/>
      <c r="ALS38" s="87"/>
      <c r="ALT38" s="87"/>
      <c r="ALU38" s="87"/>
      <c r="ALV38" s="87"/>
      <c r="ALW38" s="87"/>
      <c r="ALX38" s="87"/>
      <c r="ALY38" s="87"/>
      <c r="ALZ38" s="87"/>
      <c r="AMA38" s="87"/>
      <c r="AMB38" s="87"/>
      <c r="AMC38" s="87"/>
      <c r="AMD38" s="87"/>
      <c r="AME38" s="87"/>
      <c r="AMF38" s="87"/>
      <c r="AMG38" s="87"/>
      <c r="AMH38" s="87"/>
      <c r="AMI38" s="87"/>
      <c r="AMJ38" s="87"/>
      <c r="AMK38" s="87"/>
      <c r="AML38" s="87"/>
    </row>
    <row r="39" spans="1:1026" s="90" customFormat="1" x14ac:dyDescent="0.25">
      <c r="A39" s="87"/>
      <c r="B39" s="94"/>
      <c r="C39" s="93"/>
      <c r="D39" s="94"/>
      <c r="E39" s="93"/>
      <c r="F39" s="94"/>
      <c r="G39" s="93"/>
      <c r="H39" s="94"/>
      <c r="I39" s="93"/>
      <c r="J39" s="96" t="s">
        <v>503</v>
      </c>
      <c r="K39" s="97">
        <v>10.79</v>
      </c>
      <c r="L39" s="94"/>
      <c r="M39" s="93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  <c r="IN39" s="87"/>
      <c r="IO39" s="87"/>
      <c r="IP39" s="87"/>
      <c r="IQ39" s="87"/>
      <c r="IR39" s="87"/>
      <c r="IS39" s="87"/>
      <c r="IT39" s="87"/>
      <c r="IU39" s="87"/>
      <c r="IV39" s="87"/>
      <c r="IW39" s="87"/>
      <c r="IX39" s="87"/>
      <c r="IY39" s="87"/>
      <c r="IZ39" s="87"/>
      <c r="JA39" s="87"/>
      <c r="JB39" s="87"/>
      <c r="JC39" s="87"/>
      <c r="JD39" s="87"/>
      <c r="JE39" s="87"/>
      <c r="JF39" s="87"/>
      <c r="JG39" s="87"/>
      <c r="JH39" s="87"/>
      <c r="JI39" s="87"/>
      <c r="JJ39" s="87"/>
      <c r="JK39" s="87"/>
      <c r="JL39" s="87"/>
      <c r="JM39" s="87"/>
      <c r="JN39" s="87"/>
      <c r="JO39" s="87"/>
      <c r="JP39" s="87"/>
      <c r="JQ39" s="87"/>
      <c r="JR39" s="87"/>
      <c r="JS39" s="87"/>
      <c r="JT39" s="87"/>
      <c r="JU39" s="87"/>
      <c r="JV39" s="87"/>
      <c r="JW39" s="87"/>
      <c r="JX39" s="87"/>
      <c r="JY39" s="87"/>
      <c r="JZ39" s="87"/>
      <c r="KA39" s="87"/>
      <c r="KB39" s="87"/>
      <c r="KC39" s="87"/>
      <c r="KD39" s="87"/>
      <c r="KE39" s="87"/>
      <c r="KF39" s="87"/>
      <c r="KG39" s="87"/>
      <c r="KH39" s="87"/>
      <c r="KI39" s="87"/>
      <c r="KJ39" s="87"/>
      <c r="KK39" s="87"/>
      <c r="KL39" s="87"/>
      <c r="KM39" s="87"/>
      <c r="KN39" s="87"/>
      <c r="KO39" s="87"/>
      <c r="KP39" s="87"/>
      <c r="KQ39" s="87"/>
      <c r="KR39" s="87"/>
      <c r="KS39" s="87"/>
      <c r="KT39" s="87"/>
      <c r="KU39" s="87"/>
      <c r="KV39" s="87"/>
      <c r="KW39" s="87"/>
      <c r="KX39" s="87"/>
      <c r="KY39" s="87"/>
      <c r="KZ39" s="87"/>
      <c r="LA39" s="87"/>
      <c r="LB39" s="87"/>
      <c r="LC39" s="87"/>
      <c r="LD39" s="87"/>
      <c r="LE39" s="87"/>
      <c r="LF39" s="87"/>
      <c r="LG39" s="87"/>
      <c r="LH39" s="87"/>
      <c r="LI39" s="87"/>
      <c r="LJ39" s="87"/>
      <c r="LK39" s="87"/>
      <c r="LL39" s="87"/>
      <c r="LM39" s="87"/>
      <c r="LN39" s="87"/>
      <c r="LO39" s="87"/>
      <c r="LP39" s="87"/>
      <c r="LQ39" s="87"/>
      <c r="LR39" s="87"/>
      <c r="LS39" s="87"/>
      <c r="LT39" s="87"/>
      <c r="LU39" s="87"/>
      <c r="LV39" s="87"/>
      <c r="LW39" s="87"/>
      <c r="LX39" s="87"/>
      <c r="LY39" s="87"/>
      <c r="LZ39" s="87"/>
      <c r="MA39" s="87"/>
      <c r="MB39" s="87"/>
      <c r="MC39" s="87"/>
      <c r="MD39" s="87"/>
      <c r="ME39" s="87"/>
      <c r="MF39" s="87"/>
      <c r="MG39" s="87"/>
      <c r="MH39" s="87"/>
      <c r="MI39" s="87"/>
      <c r="MJ39" s="87"/>
      <c r="MK39" s="87"/>
      <c r="ML39" s="87"/>
      <c r="MM39" s="87"/>
      <c r="MN39" s="87"/>
      <c r="MO39" s="87"/>
      <c r="MP39" s="87"/>
      <c r="MQ39" s="87"/>
      <c r="MR39" s="87"/>
      <c r="MS39" s="87"/>
      <c r="MT39" s="87"/>
      <c r="MU39" s="87"/>
      <c r="MV39" s="87"/>
      <c r="MW39" s="87"/>
      <c r="MX39" s="87"/>
      <c r="MY39" s="87"/>
      <c r="MZ39" s="87"/>
      <c r="NA39" s="87"/>
      <c r="NB39" s="87"/>
      <c r="NC39" s="87"/>
      <c r="ND39" s="87"/>
      <c r="NE39" s="87"/>
      <c r="NF39" s="87"/>
      <c r="NG39" s="87"/>
      <c r="NH39" s="87"/>
      <c r="NI39" s="87"/>
      <c r="NJ39" s="87"/>
      <c r="NK39" s="87"/>
      <c r="NL39" s="87"/>
      <c r="NM39" s="87"/>
      <c r="NN39" s="87"/>
      <c r="NO39" s="87"/>
      <c r="NP39" s="87"/>
      <c r="NQ39" s="87"/>
      <c r="NR39" s="87"/>
      <c r="NS39" s="87"/>
      <c r="NT39" s="87"/>
      <c r="NU39" s="87"/>
      <c r="NV39" s="87"/>
      <c r="NW39" s="87"/>
      <c r="NX39" s="87"/>
      <c r="NY39" s="87"/>
      <c r="NZ39" s="87"/>
      <c r="OA39" s="87"/>
      <c r="OB39" s="87"/>
      <c r="OC39" s="87"/>
      <c r="OD39" s="87"/>
      <c r="OE39" s="87"/>
      <c r="OF39" s="87"/>
      <c r="OG39" s="87"/>
      <c r="OH39" s="87"/>
      <c r="OI39" s="87"/>
      <c r="OJ39" s="87"/>
      <c r="OK39" s="87"/>
      <c r="OL39" s="87"/>
      <c r="OM39" s="87"/>
      <c r="ON39" s="87"/>
      <c r="OO39" s="87"/>
      <c r="OP39" s="87"/>
      <c r="OQ39" s="87"/>
      <c r="OR39" s="87"/>
      <c r="OS39" s="87"/>
      <c r="OT39" s="87"/>
      <c r="OU39" s="87"/>
      <c r="OV39" s="87"/>
      <c r="OW39" s="87"/>
      <c r="OX39" s="87"/>
      <c r="OY39" s="87"/>
      <c r="OZ39" s="87"/>
      <c r="PA39" s="87"/>
      <c r="PB39" s="87"/>
      <c r="PC39" s="87"/>
      <c r="PD39" s="87"/>
      <c r="PE39" s="87"/>
      <c r="PF39" s="87"/>
      <c r="PG39" s="87"/>
      <c r="PH39" s="87"/>
      <c r="PI39" s="87"/>
      <c r="PJ39" s="87"/>
      <c r="PK39" s="87"/>
      <c r="PL39" s="87"/>
      <c r="PM39" s="87"/>
      <c r="PN39" s="87"/>
      <c r="PO39" s="87"/>
      <c r="PP39" s="87"/>
      <c r="PQ39" s="87"/>
      <c r="PR39" s="87"/>
      <c r="PS39" s="87"/>
      <c r="PT39" s="87"/>
      <c r="PU39" s="87"/>
      <c r="PV39" s="87"/>
      <c r="PW39" s="87"/>
      <c r="PX39" s="87"/>
      <c r="PY39" s="87"/>
      <c r="PZ39" s="87"/>
      <c r="QA39" s="87"/>
      <c r="QB39" s="87"/>
      <c r="QC39" s="87"/>
      <c r="QD39" s="87"/>
      <c r="QE39" s="87"/>
      <c r="QF39" s="87"/>
      <c r="QG39" s="87"/>
      <c r="QH39" s="87"/>
      <c r="QI39" s="87"/>
      <c r="QJ39" s="87"/>
      <c r="QK39" s="87"/>
      <c r="QL39" s="87"/>
      <c r="QM39" s="87"/>
      <c r="QN39" s="87"/>
      <c r="QO39" s="87"/>
      <c r="QP39" s="87"/>
      <c r="QQ39" s="87"/>
      <c r="QR39" s="87"/>
      <c r="QS39" s="87"/>
      <c r="QT39" s="87"/>
      <c r="QU39" s="87"/>
      <c r="QV39" s="87"/>
      <c r="QW39" s="87"/>
      <c r="QX39" s="87"/>
      <c r="QY39" s="87"/>
      <c r="QZ39" s="87"/>
      <c r="RA39" s="87"/>
      <c r="RB39" s="87"/>
      <c r="RC39" s="87"/>
      <c r="RD39" s="87"/>
      <c r="RE39" s="87"/>
      <c r="RF39" s="87"/>
      <c r="RG39" s="87"/>
      <c r="RH39" s="87"/>
      <c r="RI39" s="87"/>
      <c r="RJ39" s="87"/>
      <c r="RK39" s="87"/>
      <c r="RL39" s="87"/>
      <c r="RM39" s="87"/>
      <c r="RN39" s="87"/>
      <c r="RO39" s="87"/>
      <c r="RP39" s="87"/>
      <c r="RQ39" s="87"/>
      <c r="RR39" s="87"/>
      <c r="RS39" s="87"/>
      <c r="RT39" s="87"/>
      <c r="RU39" s="87"/>
      <c r="RV39" s="87"/>
      <c r="RW39" s="87"/>
      <c r="RX39" s="87"/>
      <c r="RY39" s="87"/>
      <c r="RZ39" s="87"/>
      <c r="SA39" s="87"/>
      <c r="SB39" s="87"/>
      <c r="SC39" s="87"/>
      <c r="SD39" s="87"/>
      <c r="SE39" s="87"/>
      <c r="SF39" s="87"/>
      <c r="SG39" s="87"/>
      <c r="SH39" s="87"/>
      <c r="SI39" s="87"/>
      <c r="SJ39" s="87"/>
      <c r="SK39" s="87"/>
      <c r="SL39" s="87"/>
      <c r="SM39" s="87"/>
      <c r="SN39" s="87"/>
      <c r="SO39" s="87"/>
      <c r="SP39" s="87"/>
      <c r="SQ39" s="87"/>
      <c r="SR39" s="87"/>
      <c r="SS39" s="87"/>
      <c r="ST39" s="87"/>
      <c r="SU39" s="87"/>
      <c r="SV39" s="87"/>
      <c r="SW39" s="87"/>
      <c r="SX39" s="87"/>
      <c r="SY39" s="87"/>
      <c r="SZ39" s="87"/>
      <c r="TA39" s="87"/>
      <c r="TB39" s="87"/>
      <c r="TC39" s="87"/>
      <c r="TD39" s="87"/>
      <c r="TE39" s="87"/>
      <c r="TF39" s="87"/>
      <c r="TG39" s="87"/>
      <c r="TH39" s="87"/>
      <c r="TI39" s="87"/>
      <c r="TJ39" s="87"/>
      <c r="TK39" s="87"/>
      <c r="TL39" s="87"/>
      <c r="TM39" s="87"/>
      <c r="TN39" s="87"/>
      <c r="TO39" s="87"/>
      <c r="TP39" s="87"/>
      <c r="TQ39" s="87"/>
      <c r="TR39" s="87"/>
      <c r="TS39" s="87"/>
      <c r="TT39" s="87"/>
      <c r="TU39" s="87"/>
      <c r="TV39" s="87"/>
      <c r="TW39" s="87"/>
      <c r="TX39" s="87"/>
      <c r="TY39" s="87"/>
      <c r="TZ39" s="87"/>
      <c r="UA39" s="87"/>
      <c r="UB39" s="87"/>
      <c r="UC39" s="87"/>
      <c r="UD39" s="87"/>
      <c r="UE39" s="87"/>
      <c r="UF39" s="87"/>
      <c r="UG39" s="87"/>
      <c r="UH39" s="87"/>
      <c r="UI39" s="87"/>
      <c r="UJ39" s="87"/>
      <c r="UK39" s="87"/>
      <c r="UL39" s="87"/>
      <c r="UM39" s="87"/>
      <c r="UN39" s="87"/>
      <c r="UO39" s="87"/>
      <c r="UP39" s="87"/>
      <c r="UQ39" s="87"/>
      <c r="UR39" s="87"/>
      <c r="US39" s="87"/>
      <c r="UT39" s="87"/>
      <c r="UU39" s="87"/>
      <c r="UV39" s="87"/>
      <c r="UW39" s="87"/>
      <c r="UX39" s="87"/>
      <c r="UY39" s="87"/>
      <c r="UZ39" s="87"/>
      <c r="VA39" s="87"/>
      <c r="VB39" s="87"/>
      <c r="VC39" s="87"/>
      <c r="VD39" s="87"/>
      <c r="VE39" s="87"/>
      <c r="VF39" s="87"/>
      <c r="VG39" s="87"/>
      <c r="VH39" s="87"/>
      <c r="VI39" s="87"/>
      <c r="VJ39" s="87"/>
      <c r="VK39" s="87"/>
      <c r="VL39" s="87"/>
      <c r="VM39" s="87"/>
      <c r="VN39" s="87"/>
      <c r="VO39" s="87"/>
      <c r="VP39" s="87"/>
      <c r="VQ39" s="87"/>
      <c r="VR39" s="87"/>
      <c r="VS39" s="87"/>
      <c r="VT39" s="87"/>
      <c r="VU39" s="87"/>
      <c r="VV39" s="87"/>
      <c r="VW39" s="87"/>
      <c r="VX39" s="87"/>
      <c r="VY39" s="87"/>
      <c r="VZ39" s="87"/>
      <c r="WA39" s="87"/>
      <c r="WB39" s="87"/>
      <c r="WC39" s="87"/>
      <c r="WD39" s="87"/>
      <c r="WE39" s="87"/>
      <c r="WF39" s="87"/>
      <c r="WG39" s="87"/>
      <c r="WH39" s="87"/>
      <c r="WI39" s="87"/>
      <c r="WJ39" s="87"/>
      <c r="WK39" s="87"/>
      <c r="WL39" s="87"/>
      <c r="WM39" s="87"/>
      <c r="WN39" s="87"/>
      <c r="WO39" s="87"/>
      <c r="WP39" s="87"/>
      <c r="WQ39" s="87"/>
      <c r="WR39" s="87"/>
      <c r="WS39" s="87"/>
      <c r="WT39" s="87"/>
      <c r="WU39" s="87"/>
      <c r="WV39" s="87"/>
      <c r="WW39" s="87"/>
      <c r="WX39" s="87"/>
      <c r="WY39" s="87"/>
      <c r="WZ39" s="87"/>
      <c r="XA39" s="87"/>
      <c r="XB39" s="87"/>
      <c r="XC39" s="87"/>
      <c r="XD39" s="87"/>
      <c r="XE39" s="87"/>
      <c r="XF39" s="87"/>
      <c r="XG39" s="87"/>
      <c r="XH39" s="87"/>
      <c r="XI39" s="87"/>
      <c r="XJ39" s="87"/>
      <c r="XK39" s="87"/>
      <c r="XL39" s="87"/>
      <c r="XM39" s="87"/>
      <c r="XN39" s="87"/>
      <c r="XO39" s="87"/>
      <c r="XP39" s="87"/>
      <c r="XQ39" s="87"/>
      <c r="XR39" s="87"/>
      <c r="XS39" s="87"/>
      <c r="XT39" s="87"/>
      <c r="XU39" s="87"/>
      <c r="XV39" s="87"/>
      <c r="XW39" s="87"/>
      <c r="XX39" s="87"/>
      <c r="XY39" s="87"/>
      <c r="XZ39" s="87"/>
      <c r="YA39" s="87"/>
      <c r="YB39" s="87"/>
      <c r="YC39" s="87"/>
      <c r="YD39" s="87"/>
      <c r="YE39" s="87"/>
      <c r="YF39" s="87"/>
      <c r="YG39" s="87"/>
      <c r="YH39" s="87"/>
      <c r="YI39" s="87"/>
      <c r="YJ39" s="87"/>
      <c r="YK39" s="87"/>
      <c r="YL39" s="87"/>
      <c r="YM39" s="87"/>
      <c r="YN39" s="87"/>
      <c r="YO39" s="87"/>
      <c r="YP39" s="87"/>
      <c r="YQ39" s="87"/>
      <c r="YR39" s="87"/>
      <c r="YS39" s="87"/>
      <c r="YT39" s="87"/>
      <c r="YU39" s="87"/>
      <c r="YV39" s="87"/>
      <c r="YW39" s="87"/>
      <c r="YX39" s="87"/>
      <c r="YY39" s="87"/>
      <c r="YZ39" s="87"/>
      <c r="ZA39" s="87"/>
      <c r="ZB39" s="87"/>
      <c r="ZC39" s="87"/>
      <c r="ZD39" s="87"/>
      <c r="ZE39" s="87"/>
      <c r="ZF39" s="87"/>
      <c r="ZG39" s="87"/>
      <c r="ZH39" s="87"/>
      <c r="ZI39" s="87"/>
      <c r="ZJ39" s="87"/>
      <c r="ZK39" s="87"/>
      <c r="ZL39" s="87"/>
      <c r="ZM39" s="87"/>
      <c r="ZN39" s="87"/>
      <c r="ZO39" s="87"/>
      <c r="ZP39" s="87"/>
      <c r="ZQ39" s="87"/>
      <c r="ZR39" s="87"/>
      <c r="ZS39" s="87"/>
      <c r="ZT39" s="87"/>
      <c r="ZU39" s="87"/>
      <c r="ZV39" s="87"/>
      <c r="ZW39" s="87"/>
      <c r="ZX39" s="87"/>
      <c r="ZY39" s="87"/>
      <c r="ZZ39" s="87"/>
      <c r="AAA39" s="87"/>
      <c r="AAB39" s="87"/>
      <c r="AAC39" s="87"/>
      <c r="AAD39" s="87"/>
      <c r="AAE39" s="87"/>
      <c r="AAF39" s="87"/>
      <c r="AAG39" s="87"/>
      <c r="AAH39" s="87"/>
      <c r="AAI39" s="87"/>
      <c r="AAJ39" s="87"/>
      <c r="AAK39" s="87"/>
      <c r="AAL39" s="87"/>
      <c r="AAM39" s="87"/>
      <c r="AAN39" s="87"/>
      <c r="AAO39" s="87"/>
      <c r="AAP39" s="87"/>
      <c r="AAQ39" s="87"/>
      <c r="AAR39" s="87"/>
      <c r="AAS39" s="87"/>
      <c r="AAT39" s="87"/>
      <c r="AAU39" s="87"/>
      <c r="AAV39" s="87"/>
      <c r="AAW39" s="87"/>
      <c r="AAX39" s="87"/>
      <c r="AAY39" s="87"/>
      <c r="AAZ39" s="87"/>
      <c r="ABA39" s="87"/>
      <c r="ABB39" s="87"/>
      <c r="ABC39" s="87"/>
      <c r="ABD39" s="87"/>
      <c r="ABE39" s="87"/>
      <c r="ABF39" s="87"/>
      <c r="ABG39" s="87"/>
      <c r="ABH39" s="87"/>
      <c r="ABI39" s="87"/>
      <c r="ABJ39" s="87"/>
      <c r="ABK39" s="87"/>
      <c r="ABL39" s="87"/>
      <c r="ABM39" s="87"/>
      <c r="ABN39" s="87"/>
      <c r="ABO39" s="87"/>
      <c r="ABP39" s="87"/>
      <c r="ABQ39" s="87"/>
      <c r="ABR39" s="87"/>
      <c r="ABS39" s="87"/>
      <c r="ABT39" s="87"/>
      <c r="ABU39" s="87"/>
      <c r="ABV39" s="87"/>
      <c r="ABW39" s="87"/>
      <c r="ABX39" s="87"/>
      <c r="ABY39" s="87"/>
      <c r="ABZ39" s="87"/>
      <c r="ACA39" s="87"/>
      <c r="ACB39" s="87"/>
      <c r="ACC39" s="87"/>
      <c r="ACD39" s="87"/>
      <c r="ACE39" s="87"/>
      <c r="ACF39" s="87"/>
      <c r="ACG39" s="87"/>
      <c r="ACH39" s="87"/>
      <c r="ACI39" s="87"/>
      <c r="ACJ39" s="87"/>
      <c r="ACK39" s="87"/>
      <c r="ACL39" s="87"/>
      <c r="ACM39" s="87"/>
      <c r="ACN39" s="87"/>
      <c r="ACO39" s="87"/>
      <c r="ACP39" s="87"/>
      <c r="ACQ39" s="87"/>
      <c r="ACR39" s="87"/>
      <c r="ACS39" s="87"/>
      <c r="ACT39" s="87"/>
      <c r="ACU39" s="87"/>
      <c r="ACV39" s="87"/>
      <c r="ACW39" s="87"/>
      <c r="ACX39" s="87"/>
      <c r="ACY39" s="87"/>
      <c r="ACZ39" s="87"/>
      <c r="ADA39" s="87"/>
      <c r="ADB39" s="87"/>
      <c r="ADC39" s="87"/>
      <c r="ADD39" s="87"/>
      <c r="ADE39" s="87"/>
      <c r="ADF39" s="87"/>
      <c r="ADG39" s="87"/>
      <c r="ADH39" s="87"/>
      <c r="ADI39" s="87"/>
      <c r="ADJ39" s="87"/>
      <c r="ADK39" s="87"/>
      <c r="ADL39" s="87"/>
      <c r="ADM39" s="87"/>
      <c r="ADN39" s="87"/>
      <c r="ADO39" s="87"/>
      <c r="ADP39" s="87"/>
      <c r="ADQ39" s="87"/>
      <c r="ADR39" s="87"/>
      <c r="ADS39" s="87"/>
      <c r="ADT39" s="87"/>
      <c r="ADU39" s="87"/>
      <c r="ADV39" s="87"/>
      <c r="ADW39" s="87"/>
      <c r="ADX39" s="87"/>
      <c r="ADY39" s="87"/>
      <c r="ADZ39" s="87"/>
      <c r="AEA39" s="87"/>
      <c r="AEB39" s="87"/>
      <c r="AEC39" s="87"/>
      <c r="AED39" s="87"/>
      <c r="AEE39" s="87"/>
      <c r="AEF39" s="87"/>
      <c r="AEG39" s="87"/>
      <c r="AEH39" s="87"/>
      <c r="AEI39" s="87"/>
      <c r="AEJ39" s="87"/>
      <c r="AEK39" s="87"/>
      <c r="AEL39" s="87"/>
      <c r="AEM39" s="87"/>
      <c r="AEN39" s="87"/>
      <c r="AEO39" s="87"/>
      <c r="AEP39" s="87"/>
      <c r="AEQ39" s="87"/>
      <c r="AER39" s="87"/>
      <c r="AES39" s="87"/>
      <c r="AET39" s="87"/>
      <c r="AEU39" s="87"/>
      <c r="AEV39" s="87"/>
      <c r="AEW39" s="87"/>
      <c r="AEX39" s="87"/>
      <c r="AEY39" s="87"/>
      <c r="AEZ39" s="87"/>
      <c r="AFA39" s="87"/>
      <c r="AFB39" s="87"/>
      <c r="AFC39" s="87"/>
      <c r="AFD39" s="87"/>
      <c r="AFE39" s="87"/>
      <c r="AFF39" s="87"/>
      <c r="AFG39" s="87"/>
      <c r="AFH39" s="87"/>
      <c r="AFI39" s="87"/>
      <c r="AFJ39" s="87"/>
      <c r="AFK39" s="87"/>
      <c r="AFL39" s="87"/>
      <c r="AFM39" s="87"/>
      <c r="AFN39" s="87"/>
      <c r="AFO39" s="87"/>
      <c r="AFP39" s="87"/>
      <c r="AFQ39" s="87"/>
      <c r="AFR39" s="87"/>
      <c r="AFS39" s="87"/>
      <c r="AFT39" s="87"/>
      <c r="AFU39" s="87"/>
      <c r="AFV39" s="87"/>
      <c r="AFW39" s="87"/>
      <c r="AFX39" s="87"/>
      <c r="AFY39" s="87"/>
      <c r="AFZ39" s="87"/>
      <c r="AGA39" s="87"/>
      <c r="AGB39" s="87"/>
      <c r="AGC39" s="87"/>
      <c r="AGD39" s="87"/>
      <c r="AGE39" s="87"/>
      <c r="AGF39" s="87"/>
      <c r="AGG39" s="87"/>
      <c r="AGH39" s="87"/>
      <c r="AGI39" s="87"/>
      <c r="AGJ39" s="87"/>
      <c r="AGK39" s="87"/>
      <c r="AGL39" s="87"/>
      <c r="AGM39" s="87"/>
      <c r="AGN39" s="87"/>
      <c r="AGO39" s="87"/>
      <c r="AGP39" s="87"/>
      <c r="AGQ39" s="87"/>
      <c r="AGR39" s="87"/>
      <c r="AGS39" s="87"/>
      <c r="AGT39" s="87"/>
      <c r="AGU39" s="87"/>
      <c r="AGV39" s="87"/>
      <c r="AGW39" s="87"/>
      <c r="AGX39" s="87"/>
      <c r="AGY39" s="87"/>
      <c r="AGZ39" s="87"/>
      <c r="AHA39" s="87"/>
      <c r="AHB39" s="87"/>
      <c r="AHC39" s="87"/>
      <c r="AHD39" s="87"/>
      <c r="AHE39" s="87"/>
      <c r="AHF39" s="87"/>
      <c r="AHG39" s="87"/>
      <c r="AHH39" s="87"/>
      <c r="AHI39" s="87"/>
      <c r="AHJ39" s="87"/>
      <c r="AHK39" s="87"/>
      <c r="AHL39" s="87"/>
      <c r="AHM39" s="87"/>
      <c r="AHN39" s="87"/>
      <c r="AHO39" s="87"/>
      <c r="AHP39" s="87"/>
      <c r="AHQ39" s="87"/>
      <c r="AHR39" s="87"/>
      <c r="AHS39" s="87"/>
      <c r="AHT39" s="87"/>
      <c r="AHU39" s="87"/>
      <c r="AHV39" s="87"/>
      <c r="AHW39" s="87"/>
      <c r="AHX39" s="87"/>
      <c r="AHY39" s="87"/>
      <c r="AHZ39" s="87"/>
      <c r="AIA39" s="87"/>
      <c r="AIB39" s="87"/>
      <c r="AIC39" s="87"/>
      <c r="AID39" s="87"/>
      <c r="AIE39" s="87"/>
      <c r="AIF39" s="87"/>
      <c r="AIG39" s="87"/>
      <c r="AIH39" s="87"/>
      <c r="AII39" s="87"/>
      <c r="AIJ39" s="87"/>
      <c r="AIK39" s="87"/>
      <c r="AIL39" s="87"/>
      <c r="AIM39" s="87"/>
      <c r="AIN39" s="87"/>
      <c r="AIO39" s="87"/>
      <c r="AIP39" s="87"/>
      <c r="AIQ39" s="87"/>
      <c r="AIR39" s="87"/>
      <c r="AIS39" s="87"/>
      <c r="AIT39" s="87"/>
      <c r="AIU39" s="87"/>
      <c r="AIV39" s="87"/>
      <c r="AIW39" s="87"/>
      <c r="AIX39" s="87"/>
      <c r="AIY39" s="87"/>
      <c r="AIZ39" s="87"/>
      <c r="AJA39" s="87"/>
      <c r="AJB39" s="87"/>
      <c r="AJC39" s="87"/>
      <c r="AJD39" s="87"/>
      <c r="AJE39" s="87"/>
      <c r="AJF39" s="87"/>
      <c r="AJG39" s="87"/>
      <c r="AJH39" s="87"/>
      <c r="AJI39" s="87"/>
      <c r="AJJ39" s="87"/>
      <c r="AJK39" s="87"/>
      <c r="AJL39" s="87"/>
      <c r="AJM39" s="87"/>
      <c r="AJN39" s="87"/>
      <c r="AJO39" s="87"/>
      <c r="AJP39" s="87"/>
      <c r="AJQ39" s="87"/>
      <c r="AJR39" s="87"/>
      <c r="AJS39" s="87"/>
      <c r="AJT39" s="87"/>
      <c r="AJU39" s="87"/>
      <c r="AJV39" s="87"/>
      <c r="AJW39" s="87"/>
      <c r="AJX39" s="87"/>
      <c r="AJY39" s="87"/>
      <c r="AJZ39" s="87"/>
      <c r="AKA39" s="87"/>
      <c r="AKB39" s="87"/>
      <c r="AKC39" s="87"/>
      <c r="AKD39" s="87"/>
      <c r="AKE39" s="87"/>
      <c r="AKF39" s="87"/>
      <c r="AKG39" s="87"/>
      <c r="AKH39" s="87"/>
      <c r="AKI39" s="87"/>
      <c r="AKJ39" s="87"/>
      <c r="AKK39" s="87"/>
      <c r="AKL39" s="87"/>
      <c r="AKM39" s="87"/>
      <c r="AKN39" s="87"/>
      <c r="AKO39" s="87"/>
      <c r="AKP39" s="87"/>
      <c r="AKQ39" s="87"/>
      <c r="AKR39" s="87"/>
      <c r="AKS39" s="87"/>
      <c r="AKT39" s="87"/>
      <c r="AKU39" s="87"/>
      <c r="AKV39" s="87"/>
      <c r="AKW39" s="87"/>
      <c r="AKX39" s="87"/>
      <c r="AKY39" s="87"/>
      <c r="AKZ39" s="87"/>
      <c r="ALA39" s="87"/>
      <c r="ALB39" s="87"/>
      <c r="ALC39" s="87"/>
      <c r="ALD39" s="87"/>
      <c r="ALE39" s="87"/>
      <c r="ALF39" s="87"/>
      <c r="ALG39" s="87"/>
      <c r="ALH39" s="87"/>
      <c r="ALI39" s="87"/>
      <c r="ALJ39" s="87"/>
      <c r="ALK39" s="87"/>
      <c r="ALL39" s="87"/>
      <c r="ALM39" s="87"/>
      <c r="ALN39" s="87"/>
      <c r="ALO39" s="87"/>
      <c r="ALP39" s="87"/>
      <c r="ALQ39" s="87"/>
      <c r="ALR39" s="87"/>
      <c r="ALS39" s="87"/>
      <c r="ALT39" s="87"/>
      <c r="ALU39" s="87"/>
      <c r="ALV39" s="87"/>
      <c r="ALW39" s="87"/>
      <c r="ALX39" s="87"/>
      <c r="ALY39" s="87"/>
      <c r="ALZ39" s="87"/>
      <c r="AMA39" s="87"/>
      <c r="AMB39" s="87"/>
      <c r="AMC39" s="87"/>
      <c r="AMD39" s="87"/>
      <c r="AME39" s="87"/>
      <c r="AMF39" s="87"/>
      <c r="AMG39" s="87"/>
      <c r="AMH39" s="87"/>
      <c r="AMI39" s="87"/>
      <c r="AMJ39" s="87"/>
      <c r="AMK39" s="87"/>
      <c r="AML39" s="87"/>
    </row>
    <row r="40" spans="1:1026" s="90" customFormat="1" x14ac:dyDescent="0.25">
      <c r="A40" s="87"/>
      <c r="B40" s="94"/>
      <c r="C40" s="93"/>
      <c r="D40" s="94"/>
      <c r="E40" s="93"/>
      <c r="F40" s="91"/>
      <c r="G40" s="92"/>
      <c r="H40" s="94"/>
      <c r="I40" s="93"/>
      <c r="J40" s="94"/>
      <c r="K40" s="93"/>
      <c r="L40" s="94"/>
      <c r="M40" s="93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  <c r="AIN40" s="87"/>
      <c r="AIO40" s="87"/>
      <c r="AIP40" s="87"/>
      <c r="AIQ40" s="87"/>
      <c r="AIR40" s="87"/>
      <c r="AIS40" s="87"/>
      <c r="AIT40" s="87"/>
      <c r="AIU40" s="87"/>
      <c r="AIV40" s="87"/>
      <c r="AIW40" s="87"/>
      <c r="AIX40" s="87"/>
      <c r="AIY40" s="87"/>
      <c r="AIZ40" s="87"/>
      <c r="AJA40" s="87"/>
      <c r="AJB40" s="87"/>
      <c r="AJC40" s="87"/>
      <c r="AJD40" s="87"/>
      <c r="AJE40" s="87"/>
      <c r="AJF40" s="87"/>
      <c r="AJG40" s="87"/>
      <c r="AJH40" s="87"/>
      <c r="AJI40" s="87"/>
      <c r="AJJ40" s="87"/>
      <c r="AJK40" s="87"/>
      <c r="AJL40" s="87"/>
      <c r="AJM40" s="87"/>
      <c r="AJN40" s="87"/>
      <c r="AJO40" s="87"/>
      <c r="AJP40" s="87"/>
      <c r="AJQ40" s="87"/>
      <c r="AJR40" s="87"/>
      <c r="AJS40" s="87"/>
      <c r="AJT40" s="87"/>
      <c r="AJU40" s="87"/>
      <c r="AJV40" s="87"/>
      <c r="AJW40" s="87"/>
      <c r="AJX40" s="87"/>
      <c r="AJY40" s="87"/>
      <c r="AJZ40" s="87"/>
      <c r="AKA40" s="87"/>
      <c r="AKB40" s="87"/>
      <c r="AKC40" s="87"/>
      <c r="AKD40" s="87"/>
      <c r="AKE40" s="87"/>
      <c r="AKF40" s="87"/>
      <c r="AKG40" s="87"/>
      <c r="AKH40" s="87"/>
      <c r="AKI40" s="87"/>
      <c r="AKJ40" s="87"/>
      <c r="AKK40" s="87"/>
      <c r="AKL40" s="87"/>
      <c r="AKM40" s="87"/>
      <c r="AKN40" s="87"/>
      <c r="AKO40" s="87"/>
      <c r="AKP40" s="87"/>
      <c r="AKQ40" s="87"/>
      <c r="AKR40" s="87"/>
      <c r="AKS40" s="87"/>
      <c r="AKT40" s="87"/>
      <c r="AKU40" s="87"/>
      <c r="AKV40" s="87"/>
      <c r="AKW40" s="87"/>
      <c r="AKX40" s="87"/>
      <c r="AKY40" s="87"/>
      <c r="AKZ40" s="87"/>
      <c r="ALA40" s="87"/>
      <c r="ALB40" s="87"/>
      <c r="ALC40" s="87"/>
      <c r="ALD40" s="87"/>
      <c r="ALE40" s="87"/>
      <c r="ALF40" s="87"/>
      <c r="ALG40" s="87"/>
      <c r="ALH40" s="87"/>
      <c r="ALI40" s="87"/>
      <c r="ALJ40" s="87"/>
      <c r="ALK40" s="87"/>
      <c r="ALL40" s="87"/>
      <c r="ALM40" s="87"/>
      <c r="ALN40" s="87"/>
      <c r="ALO40" s="87"/>
      <c r="ALP40" s="87"/>
      <c r="ALQ40" s="87"/>
      <c r="ALR40" s="87"/>
      <c r="ALS40" s="87"/>
      <c r="ALT40" s="87"/>
      <c r="ALU40" s="87"/>
      <c r="ALV40" s="87"/>
      <c r="ALW40" s="87"/>
      <c r="ALX40" s="87"/>
      <c r="ALY40" s="87"/>
      <c r="ALZ40" s="87"/>
      <c r="AMA40" s="87"/>
      <c r="AMB40" s="87"/>
      <c r="AMC40" s="87"/>
      <c r="AMD40" s="87"/>
      <c r="AME40" s="87"/>
      <c r="AMF40" s="87"/>
      <c r="AMG40" s="87"/>
      <c r="AMH40" s="87"/>
      <c r="AMI40" s="87"/>
      <c r="AMJ40" s="87"/>
      <c r="AMK40" s="87"/>
      <c r="AML40" s="87"/>
    </row>
    <row r="41" spans="1:1026" s="86" customFormat="1" ht="49.5" x14ac:dyDescent="0.25">
      <c r="A41" s="83"/>
      <c r="B41" s="84" t="s">
        <v>466</v>
      </c>
      <c r="C41" s="85">
        <f>SUM(C42:C44)</f>
        <v>53.769999999999996</v>
      </c>
      <c r="D41" s="84" t="s">
        <v>467</v>
      </c>
      <c r="E41" s="85">
        <f>SUM(E42:E44)</f>
        <v>48.629999999999995</v>
      </c>
      <c r="F41" s="84" t="s">
        <v>468</v>
      </c>
      <c r="G41" s="85">
        <f>SUM(G42:G44)</f>
        <v>70.11</v>
      </c>
      <c r="H41" s="84" t="s">
        <v>469</v>
      </c>
      <c r="I41" s="85">
        <f>SUM(I42:I44)</f>
        <v>49.990000000000009</v>
      </c>
      <c r="J41" s="84" t="s">
        <v>470</v>
      </c>
      <c r="K41" s="85">
        <f>SUM(K42:K44)</f>
        <v>68.56</v>
      </c>
      <c r="L41" s="84" t="s">
        <v>471</v>
      </c>
      <c r="M41" s="85">
        <f>SUM(M42:M44)</f>
        <v>33.65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  <c r="IG41" s="83"/>
      <c r="IH41" s="83"/>
      <c r="II41" s="83"/>
      <c r="IJ41" s="83"/>
      <c r="IK41" s="83"/>
      <c r="IL41" s="83"/>
      <c r="IM41" s="83"/>
      <c r="IN41" s="83"/>
      <c r="IO41" s="83"/>
      <c r="IP41" s="83"/>
      <c r="IQ41" s="83"/>
      <c r="IR41" s="83"/>
      <c r="IS41" s="83"/>
      <c r="IT41" s="83"/>
      <c r="IU41" s="83"/>
      <c r="IV41" s="83"/>
      <c r="IW41" s="83"/>
      <c r="IX41" s="83"/>
      <c r="IY41" s="83"/>
      <c r="IZ41" s="83"/>
      <c r="JA41" s="83"/>
      <c r="JB41" s="83"/>
      <c r="JC41" s="83"/>
      <c r="JD41" s="83"/>
      <c r="JE41" s="83"/>
      <c r="JF41" s="83"/>
      <c r="JG41" s="83"/>
      <c r="JH41" s="83"/>
      <c r="JI41" s="83"/>
      <c r="JJ41" s="83"/>
      <c r="JK41" s="83"/>
      <c r="JL41" s="83"/>
      <c r="JM41" s="83"/>
      <c r="JN41" s="83"/>
      <c r="JO41" s="83"/>
      <c r="JP41" s="83"/>
      <c r="JQ41" s="83"/>
      <c r="JR41" s="83"/>
      <c r="JS41" s="83"/>
      <c r="JT41" s="83"/>
      <c r="JU41" s="83"/>
      <c r="JV41" s="83"/>
      <c r="JW41" s="83"/>
      <c r="JX41" s="83"/>
      <c r="JY41" s="83"/>
      <c r="JZ41" s="83"/>
      <c r="KA41" s="83"/>
      <c r="KB41" s="83"/>
      <c r="KC41" s="83"/>
      <c r="KD41" s="83"/>
      <c r="KE41" s="83"/>
      <c r="KF41" s="83"/>
      <c r="KG41" s="83"/>
      <c r="KH41" s="83"/>
      <c r="KI41" s="83"/>
      <c r="KJ41" s="83"/>
      <c r="KK41" s="83"/>
      <c r="KL41" s="83"/>
      <c r="KM41" s="83"/>
      <c r="KN41" s="83"/>
      <c r="KO41" s="83"/>
      <c r="KP41" s="83"/>
      <c r="KQ41" s="83"/>
      <c r="KR41" s="83"/>
      <c r="KS41" s="83"/>
      <c r="KT41" s="83"/>
      <c r="KU41" s="83"/>
      <c r="KV41" s="83"/>
      <c r="KW41" s="83"/>
      <c r="KX41" s="83"/>
      <c r="KY41" s="83"/>
      <c r="KZ41" s="83"/>
      <c r="LA41" s="83"/>
      <c r="LB41" s="83"/>
      <c r="LC41" s="83"/>
      <c r="LD41" s="83"/>
      <c r="LE41" s="83"/>
      <c r="LF41" s="83"/>
      <c r="LG41" s="83"/>
      <c r="LH41" s="83"/>
      <c r="LI41" s="83"/>
      <c r="LJ41" s="83"/>
      <c r="LK41" s="83"/>
      <c r="LL41" s="83"/>
      <c r="LM41" s="83"/>
      <c r="LN41" s="83"/>
      <c r="LO41" s="83"/>
      <c r="LP41" s="83"/>
      <c r="LQ41" s="83"/>
      <c r="LR41" s="83"/>
      <c r="LS41" s="83"/>
      <c r="LT41" s="83"/>
      <c r="LU41" s="83"/>
      <c r="LV41" s="83"/>
      <c r="LW41" s="83"/>
      <c r="LX41" s="83"/>
      <c r="LY41" s="83"/>
      <c r="LZ41" s="83"/>
      <c r="MA41" s="83"/>
      <c r="MB41" s="83"/>
      <c r="MC41" s="83"/>
      <c r="MD41" s="83"/>
      <c r="ME41" s="83"/>
      <c r="MF41" s="83"/>
      <c r="MG41" s="83"/>
      <c r="MH41" s="83"/>
      <c r="MI41" s="83"/>
      <c r="MJ41" s="83"/>
      <c r="MK41" s="83"/>
      <c r="ML41" s="83"/>
      <c r="MM41" s="83"/>
      <c r="MN41" s="83"/>
      <c r="MO41" s="83"/>
      <c r="MP41" s="83"/>
      <c r="MQ41" s="83"/>
      <c r="MR41" s="83"/>
      <c r="MS41" s="83"/>
      <c r="MT41" s="83"/>
      <c r="MU41" s="83"/>
      <c r="MV41" s="83"/>
      <c r="MW41" s="83"/>
      <c r="MX41" s="83"/>
      <c r="MY41" s="83"/>
      <c r="MZ41" s="83"/>
      <c r="NA41" s="83"/>
      <c r="NB41" s="83"/>
      <c r="NC41" s="83"/>
      <c r="ND41" s="83"/>
      <c r="NE41" s="83"/>
      <c r="NF41" s="83"/>
      <c r="NG41" s="83"/>
      <c r="NH41" s="83"/>
      <c r="NI41" s="83"/>
      <c r="NJ41" s="83"/>
      <c r="NK41" s="83"/>
      <c r="NL41" s="83"/>
      <c r="NM41" s="83"/>
      <c r="NN41" s="83"/>
      <c r="NO41" s="83"/>
      <c r="NP41" s="83"/>
      <c r="NQ41" s="83"/>
      <c r="NR41" s="83"/>
      <c r="NS41" s="83"/>
      <c r="NT41" s="83"/>
      <c r="NU41" s="83"/>
      <c r="NV41" s="83"/>
      <c r="NW41" s="83"/>
      <c r="NX41" s="83"/>
      <c r="NY41" s="83"/>
      <c r="NZ41" s="83"/>
      <c r="OA41" s="83"/>
      <c r="OB41" s="83"/>
      <c r="OC41" s="83"/>
      <c r="OD41" s="83"/>
      <c r="OE41" s="83"/>
      <c r="OF41" s="83"/>
      <c r="OG41" s="83"/>
      <c r="OH41" s="83"/>
      <c r="OI41" s="83"/>
      <c r="OJ41" s="83"/>
      <c r="OK41" s="83"/>
      <c r="OL41" s="83"/>
      <c r="OM41" s="83"/>
      <c r="ON41" s="83"/>
      <c r="OO41" s="83"/>
      <c r="OP41" s="83"/>
      <c r="OQ41" s="83"/>
      <c r="OR41" s="83"/>
      <c r="OS41" s="83"/>
      <c r="OT41" s="83"/>
      <c r="OU41" s="83"/>
      <c r="OV41" s="83"/>
      <c r="OW41" s="83"/>
      <c r="OX41" s="83"/>
      <c r="OY41" s="83"/>
      <c r="OZ41" s="83"/>
      <c r="PA41" s="83"/>
      <c r="PB41" s="83"/>
      <c r="PC41" s="83"/>
      <c r="PD41" s="83"/>
      <c r="PE41" s="83"/>
      <c r="PF41" s="83"/>
      <c r="PG41" s="83"/>
      <c r="PH41" s="83"/>
      <c r="PI41" s="83"/>
      <c r="PJ41" s="83"/>
      <c r="PK41" s="83"/>
      <c r="PL41" s="83"/>
      <c r="PM41" s="83"/>
      <c r="PN41" s="83"/>
      <c r="PO41" s="83"/>
      <c r="PP41" s="83"/>
      <c r="PQ41" s="83"/>
      <c r="PR41" s="83"/>
      <c r="PS41" s="83"/>
      <c r="PT41" s="83"/>
      <c r="PU41" s="83"/>
      <c r="PV41" s="83"/>
      <c r="PW41" s="83"/>
      <c r="PX41" s="83"/>
      <c r="PY41" s="83"/>
      <c r="PZ41" s="83"/>
      <c r="QA41" s="83"/>
      <c r="QB41" s="83"/>
      <c r="QC41" s="83"/>
      <c r="QD41" s="83"/>
      <c r="QE41" s="83"/>
      <c r="QF41" s="83"/>
      <c r="QG41" s="83"/>
      <c r="QH41" s="83"/>
      <c r="QI41" s="83"/>
      <c r="QJ41" s="83"/>
      <c r="QK41" s="83"/>
      <c r="QL41" s="83"/>
      <c r="QM41" s="83"/>
      <c r="QN41" s="83"/>
      <c r="QO41" s="83"/>
      <c r="QP41" s="83"/>
      <c r="QQ41" s="83"/>
      <c r="QR41" s="83"/>
      <c r="QS41" s="83"/>
      <c r="QT41" s="83"/>
      <c r="QU41" s="83"/>
      <c r="QV41" s="83"/>
      <c r="QW41" s="83"/>
      <c r="QX41" s="83"/>
      <c r="QY41" s="83"/>
      <c r="QZ41" s="83"/>
      <c r="RA41" s="83"/>
      <c r="RB41" s="83"/>
      <c r="RC41" s="83"/>
      <c r="RD41" s="83"/>
      <c r="RE41" s="83"/>
      <c r="RF41" s="83"/>
      <c r="RG41" s="83"/>
      <c r="RH41" s="83"/>
      <c r="RI41" s="83"/>
      <c r="RJ41" s="83"/>
      <c r="RK41" s="83"/>
      <c r="RL41" s="83"/>
      <c r="RM41" s="83"/>
      <c r="RN41" s="83"/>
      <c r="RO41" s="83"/>
      <c r="RP41" s="83"/>
      <c r="RQ41" s="83"/>
      <c r="RR41" s="83"/>
      <c r="RS41" s="83"/>
      <c r="RT41" s="83"/>
      <c r="RU41" s="83"/>
      <c r="RV41" s="83"/>
      <c r="RW41" s="83"/>
      <c r="RX41" s="83"/>
      <c r="RY41" s="83"/>
      <c r="RZ41" s="83"/>
      <c r="SA41" s="83"/>
      <c r="SB41" s="83"/>
      <c r="SC41" s="83"/>
      <c r="SD41" s="83"/>
      <c r="SE41" s="83"/>
      <c r="SF41" s="83"/>
      <c r="SG41" s="83"/>
      <c r="SH41" s="83"/>
      <c r="SI41" s="83"/>
      <c r="SJ41" s="83"/>
      <c r="SK41" s="83"/>
      <c r="SL41" s="83"/>
      <c r="SM41" s="83"/>
      <c r="SN41" s="83"/>
      <c r="SO41" s="83"/>
      <c r="SP41" s="83"/>
      <c r="SQ41" s="83"/>
      <c r="SR41" s="83"/>
      <c r="SS41" s="83"/>
      <c r="ST41" s="83"/>
      <c r="SU41" s="83"/>
      <c r="SV41" s="83"/>
      <c r="SW41" s="83"/>
      <c r="SX41" s="83"/>
      <c r="SY41" s="83"/>
      <c r="SZ41" s="83"/>
      <c r="TA41" s="83"/>
      <c r="TB41" s="83"/>
      <c r="TC41" s="83"/>
      <c r="TD41" s="83"/>
      <c r="TE41" s="83"/>
      <c r="TF41" s="83"/>
      <c r="TG41" s="83"/>
      <c r="TH41" s="83"/>
      <c r="TI41" s="83"/>
      <c r="TJ41" s="83"/>
      <c r="TK41" s="83"/>
      <c r="TL41" s="83"/>
      <c r="TM41" s="83"/>
      <c r="TN41" s="83"/>
      <c r="TO41" s="83"/>
      <c r="TP41" s="83"/>
      <c r="TQ41" s="83"/>
      <c r="TR41" s="83"/>
      <c r="TS41" s="83"/>
      <c r="TT41" s="83"/>
      <c r="TU41" s="83"/>
      <c r="TV41" s="83"/>
      <c r="TW41" s="83"/>
      <c r="TX41" s="83"/>
      <c r="TY41" s="83"/>
      <c r="TZ41" s="83"/>
      <c r="UA41" s="83"/>
      <c r="UB41" s="83"/>
      <c r="UC41" s="83"/>
      <c r="UD41" s="83"/>
      <c r="UE41" s="83"/>
      <c r="UF41" s="83"/>
      <c r="UG41" s="83"/>
      <c r="UH41" s="83"/>
      <c r="UI41" s="83"/>
      <c r="UJ41" s="83"/>
      <c r="UK41" s="83"/>
      <c r="UL41" s="83"/>
      <c r="UM41" s="83"/>
      <c r="UN41" s="83"/>
      <c r="UO41" s="83"/>
      <c r="UP41" s="83"/>
      <c r="UQ41" s="83"/>
      <c r="UR41" s="83"/>
      <c r="US41" s="83"/>
      <c r="UT41" s="83"/>
      <c r="UU41" s="83"/>
      <c r="UV41" s="83"/>
      <c r="UW41" s="83"/>
      <c r="UX41" s="83"/>
      <c r="UY41" s="83"/>
      <c r="UZ41" s="83"/>
      <c r="VA41" s="83"/>
      <c r="VB41" s="83"/>
      <c r="VC41" s="83"/>
      <c r="VD41" s="83"/>
      <c r="VE41" s="83"/>
      <c r="VF41" s="83"/>
      <c r="VG41" s="83"/>
      <c r="VH41" s="83"/>
      <c r="VI41" s="83"/>
      <c r="VJ41" s="83"/>
      <c r="VK41" s="83"/>
      <c r="VL41" s="83"/>
      <c r="VM41" s="83"/>
      <c r="VN41" s="83"/>
      <c r="VO41" s="83"/>
      <c r="VP41" s="83"/>
      <c r="VQ41" s="83"/>
      <c r="VR41" s="83"/>
      <c r="VS41" s="83"/>
      <c r="VT41" s="83"/>
      <c r="VU41" s="83"/>
      <c r="VV41" s="83"/>
      <c r="VW41" s="83"/>
      <c r="VX41" s="83"/>
      <c r="VY41" s="83"/>
      <c r="VZ41" s="83"/>
      <c r="WA41" s="83"/>
      <c r="WB41" s="83"/>
      <c r="WC41" s="83"/>
      <c r="WD41" s="83"/>
      <c r="WE41" s="83"/>
      <c r="WF41" s="83"/>
      <c r="WG41" s="83"/>
      <c r="WH41" s="83"/>
      <c r="WI41" s="83"/>
      <c r="WJ41" s="83"/>
      <c r="WK41" s="83"/>
      <c r="WL41" s="83"/>
      <c r="WM41" s="83"/>
      <c r="WN41" s="83"/>
      <c r="WO41" s="83"/>
      <c r="WP41" s="83"/>
      <c r="WQ41" s="83"/>
      <c r="WR41" s="83"/>
      <c r="WS41" s="83"/>
      <c r="WT41" s="83"/>
      <c r="WU41" s="83"/>
      <c r="WV41" s="83"/>
      <c r="WW41" s="83"/>
      <c r="WX41" s="83"/>
      <c r="WY41" s="83"/>
      <c r="WZ41" s="83"/>
      <c r="XA41" s="83"/>
      <c r="XB41" s="83"/>
      <c r="XC41" s="83"/>
      <c r="XD41" s="83"/>
      <c r="XE41" s="83"/>
      <c r="XF41" s="83"/>
      <c r="XG41" s="83"/>
      <c r="XH41" s="83"/>
      <c r="XI41" s="83"/>
      <c r="XJ41" s="83"/>
      <c r="XK41" s="83"/>
      <c r="XL41" s="83"/>
      <c r="XM41" s="83"/>
      <c r="XN41" s="83"/>
      <c r="XO41" s="83"/>
      <c r="XP41" s="83"/>
      <c r="XQ41" s="83"/>
      <c r="XR41" s="83"/>
      <c r="XS41" s="83"/>
      <c r="XT41" s="83"/>
      <c r="XU41" s="83"/>
      <c r="XV41" s="83"/>
      <c r="XW41" s="83"/>
      <c r="XX41" s="83"/>
      <c r="XY41" s="83"/>
      <c r="XZ41" s="83"/>
      <c r="YA41" s="83"/>
      <c r="YB41" s="83"/>
      <c r="YC41" s="83"/>
      <c r="YD41" s="83"/>
      <c r="YE41" s="83"/>
      <c r="YF41" s="83"/>
      <c r="YG41" s="83"/>
      <c r="YH41" s="83"/>
      <c r="YI41" s="83"/>
      <c r="YJ41" s="83"/>
      <c r="YK41" s="83"/>
      <c r="YL41" s="83"/>
      <c r="YM41" s="83"/>
      <c r="YN41" s="83"/>
      <c r="YO41" s="83"/>
      <c r="YP41" s="83"/>
      <c r="YQ41" s="83"/>
      <c r="YR41" s="83"/>
      <c r="YS41" s="83"/>
      <c r="YT41" s="83"/>
      <c r="YU41" s="83"/>
      <c r="YV41" s="83"/>
      <c r="YW41" s="83"/>
      <c r="YX41" s="83"/>
      <c r="YY41" s="83"/>
      <c r="YZ41" s="83"/>
      <c r="ZA41" s="83"/>
      <c r="ZB41" s="83"/>
      <c r="ZC41" s="83"/>
      <c r="ZD41" s="83"/>
      <c r="ZE41" s="83"/>
      <c r="ZF41" s="83"/>
      <c r="ZG41" s="83"/>
      <c r="ZH41" s="83"/>
      <c r="ZI41" s="83"/>
      <c r="ZJ41" s="83"/>
      <c r="ZK41" s="83"/>
      <c r="ZL41" s="83"/>
      <c r="ZM41" s="83"/>
      <c r="ZN41" s="83"/>
      <c r="ZO41" s="83"/>
      <c r="ZP41" s="83"/>
      <c r="ZQ41" s="83"/>
      <c r="ZR41" s="83"/>
      <c r="ZS41" s="83"/>
      <c r="ZT41" s="83"/>
      <c r="ZU41" s="83"/>
      <c r="ZV41" s="83"/>
      <c r="ZW41" s="83"/>
      <c r="ZX41" s="83"/>
      <c r="ZY41" s="83"/>
      <c r="ZZ41" s="83"/>
      <c r="AAA41" s="83"/>
      <c r="AAB41" s="83"/>
      <c r="AAC41" s="83"/>
      <c r="AAD41" s="83"/>
      <c r="AAE41" s="83"/>
      <c r="AAF41" s="83"/>
      <c r="AAG41" s="83"/>
      <c r="AAH41" s="83"/>
      <c r="AAI41" s="83"/>
      <c r="AAJ41" s="83"/>
      <c r="AAK41" s="83"/>
      <c r="AAL41" s="83"/>
      <c r="AAM41" s="83"/>
      <c r="AAN41" s="83"/>
      <c r="AAO41" s="83"/>
      <c r="AAP41" s="83"/>
      <c r="AAQ41" s="83"/>
      <c r="AAR41" s="83"/>
      <c r="AAS41" s="83"/>
      <c r="AAT41" s="83"/>
      <c r="AAU41" s="83"/>
      <c r="AAV41" s="83"/>
      <c r="AAW41" s="83"/>
      <c r="AAX41" s="83"/>
      <c r="AAY41" s="83"/>
      <c r="AAZ41" s="83"/>
      <c r="ABA41" s="83"/>
      <c r="ABB41" s="83"/>
      <c r="ABC41" s="83"/>
      <c r="ABD41" s="83"/>
      <c r="ABE41" s="83"/>
      <c r="ABF41" s="83"/>
      <c r="ABG41" s="83"/>
      <c r="ABH41" s="83"/>
      <c r="ABI41" s="83"/>
      <c r="ABJ41" s="83"/>
      <c r="ABK41" s="83"/>
      <c r="ABL41" s="83"/>
      <c r="ABM41" s="83"/>
      <c r="ABN41" s="83"/>
      <c r="ABO41" s="83"/>
      <c r="ABP41" s="83"/>
      <c r="ABQ41" s="83"/>
      <c r="ABR41" s="83"/>
      <c r="ABS41" s="83"/>
      <c r="ABT41" s="83"/>
      <c r="ABU41" s="83"/>
      <c r="ABV41" s="83"/>
      <c r="ABW41" s="83"/>
      <c r="ABX41" s="83"/>
      <c r="ABY41" s="83"/>
      <c r="ABZ41" s="83"/>
      <c r="ACA41" s="83"/>
      <c r="ACB41" s="83"/>
      <c r="ACC41" s="83"/>
      <c r="ACD41" s="83"/>
      <c r="ACE41" s="83"/>
      <c r="ACF41" s="83"/>
      <c r="ACG41" s="83"/>
      <c r="ACH41" s="83"/>
      <c r="ACI41" s="83"/>
      <c r="ACJ41" s="83"/>
      <c r="ACK41" s="83"/>
      <c r="ACL41" s="83"/>
      <c r="ACM41" s="83"/>
      <c r="ACN41" s="83"/>
      <c r="ACO41" s="83"/>
      <c r="ACP41" s="83"/>
      <c r="ACQ41" s="83"/>
      <c r="ACR41" s="83"/>
      <c r="ACS41" s="83"/>
      <c r="ACT41" s="83"/>
      <c r="ACU41" s="83"/>
      <c r="ACV41" s="83"/>
      <c r="ACW41" s="83"/>
      <c r="ACX41" s="83"/>
      <c r="ACY41" s="83"/>
      <c r="ACZ41" s="83"/>
      <c r="ADA41" s="83"/>
      <c r="ADB41" s="83"/>
      <c r="ADC41" s="83"/>
      <c r="ADD41" s="83"/>
      <c r="ADE41" s="83"/>
      <c r="ADF41" s="83"/>
      <c r="ADG41" s="83"/>
      <c r="ADH41" s="83"/>
      <c r="ADI41" s="83"/>
      <c r="ADJ41" s="83"/>
      <c r="ADK41" s="83"/>
      <c r="ADL41" s="83"/>
      <c r="ADM41" s="83"/>
      <c r="ADN41" s="83"/>
      <c r="ADO41" s="83"/>
      <c r="ADP41" s="83"/>
      <c r="ADQ41" s="83"/>
      <c r="ADR41" s="83"/>
      <c r="ADS41" s="83"/>
      <c r="ADT41" s="83"/>
      <c r="ADU41" s="83"/>
      <c r="ADV41" s="83"/>
      <c r="ADW41" s="83"/>
      <c r="ADX41" s="83"/>
      <c r="ADY41" s="83"/>
      <c r="ADZ41" s="83"/>
      <c r="AEA41" s="83"/>
      <c r="AEB41" s="83"/>
      <c r="AEC41" s="83"/>
      <c r="AED41" s="83"/>
      <c r="AEE41" s="83"/>
      <c r="AEF41" s="83"/>
      <c r="AEG41" s="83"/>
      <c r="AEH41" s="83"/>
      <c r="AEI41" s="83"/>
      <c r="AEJ41" s="83"/>
      <c r="AEK41" s="83"/>
      <c r="AEL41" s="83"/>
      <c r="AEM41" s="83"/>
      <c r="AEN41" s="83"/>
      <c r="AEO41" s="83"/>
      <c r="AEP41" s="83"/>
      <c r="AEQ41" s="83"/>
      <c r="AER41" s="83"/>
      <c r="AES41" s="83"/>
      <c r="AET41" s="83"/>
      <c r="AEU41" s="83"/>
      <c r="AEV41" s="83"/>
      <c r="AEW41" s="83"/>
      <c r="AEX41" s="83"/>
      <c r="AEY41" s="83"/>
      <c r="AEZ41" s="83"/>
      <c r="AFA41" s="83"/>
      <c r="AFB41" s="83"/>
      <c r="AFC41" s="83"/>
      <c r="AFD41" s="83"/>
      <c r="AFE41" s="83"/>
      <c r="AFF41" s="83"/>
      <c r="AFG41" s="83"/>
      <c r="AFH41" s="83"/>
      <c r="AFI41" s="83"/>
      <c r="AFJ41" s="83"/>
      <c r="AFK41" s="83"/>
      <c r="AFL41" s="83"/>
      <c r="AFM41" s="83"/>
      <c r="AFN41" s="83"/>
      <c r="AFO41" s="83"/>
      <c r="AFP41" s="83"/>
      <c r="AFQ41" s="83"/>
      <c r="AFR41" s="83"/>
      <c r="AFS41" s="83"/>
      <c r="AFT41" s="83"/>
      <c r="AFU41" s="83"/>
      <c r="AFV41" s="83"/>
      <c r="AFW41" s="83"/>
      <c r="AFX41" s="83"/>
      <c r="AFY41" s="83"/>
      <c r="AFZ41" s="83"/>
      <c r="AGA41" s="83"/>
      <c r="AGB41" s="83"/>
      <c r="AGC41" s="83"/>
      <c r="AGD41" s="83"/>
      <c r="AGE41" s="83"/>
      <c r="AGF41" s="83"/>
      <c r="AGG41" s="83"/>
      <c r="AGH41" s="83"/>
      <c r="AGI41" s="83"/>
      <c r="AGJ41" s="83"/>
      <c r="AGK41" s="83"/>
      <c r="AGL41" s="83"/>
      <c r="AGM41" s="83"/>
      <c r="AGN41" s="83"/>
      <c r="AGO41" s="83"/>
      <c r="AGP41" s="83"/>
      <c r="AGQ41" s="83"/>
      <c r="AGR41" s="83"/>
      <c r="AGS41" s="83"/>
      <c r="AGT41" s="83"/>
      <c r="AGU41" s="83"/>
      <c r="AGV41" s="83"/>
      <c r="AGW41" s="83"/>
      <c r="AGX41" s="83"/>
      <c r="AGY41" s="83"/>
      <c r="AGZ41" s="83"/>
      <c r="AHA41" s="83"/>
      <c r="AHB41" s="83"/>
      <c r="AHC41" s="83"/>
      <c r="AHD41" s="83"/>
      <c r="AHE41" s="83"/>
      <c r="AHF41" s="83"/>
      <c r="AHG41" s="83"/>
      <c r="AHH41" s="83"/>
      <c r="AHI41" s="83"/>
      <c r="AHJ41" s="83"/>
      <c r="AHK41" s="83"/>
      <c r="AHL41" s="83"/>
      <c r="AHM41" s="83"/>
      <c r="AHN41" s="83"/>
      <c r="AHO41" s="83"/>
      <c r="AHP41" s="83"/>
      <c r="AHQ41" s="83"/>
      <c r="AHR41" s="83"/>
      <c r="AHS41" s="83"/>
      <c r="AHT41" s="83"/>
      <c r="AHU41" s="83"/>
      <c r="AHV41" s="83"/>
      <c r="AHW41" s="83"/>
      <c r="AHX41" s="83"/>
      <c r="AHY41" s="83"/>
      <c r="AHZ41" s="83"/>
      <c r="AIA41" s="83"/>
      <c r="AIB41" s="83"/>
      <c r="AIC41" s="83"/>
      <c r="AID41" s="83"/>
      <c r="AIE41" s="83"/>
      <c r="AIF41" s="83"/>
      <c r="AIG41" s="83"/>
      <c r="AIH41" s="83"/>
      <c r="AII41" s="83"/>
      <c r="AIJ41" s="83"/>
      <c r="AIK41" s="83"/>
      <c r="AIL41" s="83"/>
      <c r="AIM41" s="83"/>
      <c r="AIN41" s="83"/>
      <c r="AIO41" s="83"/>
      <c r="AIP41" s="83"/>
      <c r="AIQ41" s="83"/>
      <c r="AIR41" s="83"/>
      <c r="AIS41" s="83"/>
      <c r="AIT41" s="83"/>
      <c r="AIU41" s="83"/>
      <c r="AIV41" s="83"/>
      <c r="AIW41" s="83"/>
      <c r="AIX41" s="83"/>
      <c r="AIY41" s="83"/>
      <c r="AIZ41" s="83"/>
      <c r="AJA41" s="83"/>
      <c r="AJB41" s="83"/>
      <c r="AJC41" s="83"/>
      <c r="AJD41" s="83"/>
      <c r="AJE41" s="83"/>
      <c r="AJF41" s="83"/>
      <c r="AJG41" s="83"/>
      <c r="AJH41" s="83"/>
      <c r="AJI41" s="83"/>
      <c r="AJJ41" s="83"/>
      <c r="AJK41" s="83"/>
      <c r="AJL41" s="83"/>
      <c r="AJM41" s="83"/>
      <c r="AJN41" s="83"/>
      <c r="AJO41" s="83"/>
      <c r="AJP41" s="83"/>
      <c r="AJQ41" s="83"/>
      <c r="AJR41" s="83"/>
      <c r="AJS41" s="83"/>
      <c r="AJT41" s="83"/>
      <c r="AJU41" s="83"/>
      <c r="AJV41" s="83"/>
      <c r="AJW41" s="83"/>
      <c r="AJX41" s="83"/>
      <c r="AJY41" s="83"/>
      <c r="AJZ41" s="83"/>
      <c r="AKA41" s="83"/>
      <c r="AKB41" s="83"/>
      <c r="AKC41" s="83"/>
      <c r="AKD41" s="83"/>
      <c r="AKE41" s="83"/>
      <c r="AKF41" s="83"/>
      <c r="AKG41" s="83"/>
      <c r="AKH41" s="83"/>
      <c r="AKI41" s="83"/>
      <c r="AKJ41" s="83"/>
      <c r="AKK41" s="83"/>
      <c r="AKL41" s="83"/>
      <c r="AKM41" s="83"/>
      <c r="AKN41" s="83"/>
      <c r="AKO41" s="83"/>
      <c r="AKP41" s="83"/>
      <c r="AKQ41" s="83"/>
      <c r="AKR41" s="83"/>
      <c r="AKS41" s="83"/>
      <c r="AKT41" s="83"/>
      <c r="AKU41" s="83"/>
      <c r="AKV41" s="83"/>
      <c r="AKW41" s="83"/>
      <c r="AKX41" s="83"/>
      <c r="AKY41" s="83"/>
      <c r="AKZ41" s="83"/>
      <c r="ALA41" s="83"/>
      <c r="ALB41" s="83"/>
      <c r="ALC41" s="83"/>
      <c r="ALD41" s="83"/>
      <c r="ALE41" s="83"/>
      <c r="ALF41" s="83"/>
      <c r="ALG41" s="83"/>
      <c r="ALH41" s="83"/>
      <c r="ALI41" s="83"/>
      <c r="ALJ41" s="83"/>
      <c r="ALK41" s="83"/>
      <c r="ALL41" s="83"/>
      <c r="ALM41" s="83"/>
      <c r="ALN41" s="83"/>
      <c r="ALO41" s="83"/>
      <c r="ALP41" s="83"/>
      <c r="ALQ41" s="83"/>
      <c r="ALR41" s="83"/>
      <c r="ALS41" s="83"/>
      <c r="ALT41" s="83"/>
      <c r="ALU41" s="83"/>
      <c r="ALV41" s="83"/>
      <c r="ALW41" s="83"/>
      <c r="ALX41" s="83"/>
      <c r="ALY41" s="83"/>
      <c r="ALZ41" s="83"/>
      <c r="AMA41" s="83"/>
      <c r="AMB41" s="83"/>
      <c r="AMC41" s="83"/>
      <c r="AMD41" s="83"/>
      <c r="AME41" s="83"/>
      <c r="AMF41" s="83"/>
      <c r="AMG41" s="83"/>
      <c r="AMH41" s="83"/>
      <c r="AMI41" s="83"/>
      <c r="AMJ41" s="83"/>
      <c r="AMK41" s="83"/>
      <c r="AML41" s="83"/>
    </row>
    <row r="42" spans="1:1026" s="95" customFormat="1" ht="33" x14ac:dyDescent="0.25">
      <c r="B42" s="96" t="s">
        <v>519</v>
      </c>
      <c r="C42" s="97">
        <v>23.39</v>
      </c>
      <c r="D42" s="96" t="s">
        <v>524</v>
      </c>
      <c r="E42" s="97">
        <v>39.24</v>
      </c>
      <c r="F42" s="96" t="s">
        <v>642</v>
      </c>
      <c r="G42" s="97">
        <v>23.39</v>
      </c>
      <c r="H42" s="96" t="s">
        <v>10</v>
      </c>
      <c r="I42" s="97">
        <v>3.27</v>
      </c>
      <c r="J42" s="96" t="s">
        <v>519</v>
      </c>
      <c r="K42" s="97">
        <v>23.39</v>
      </c>
      <c r="L42" s="96" t="s">
        <v>10</v>
      </c>
      <c r="M42" s="97">
        <v>3.27</v>
      </c>
    </row>
    <row r="43" spans="1:1026" s="95" customFormat="1" x14ac:dyDescent="0.25">
      <c r="B43" s="96" t="s">
        <v>448</v>
      </c>
      <c r="C43" s="97">
        <v>22.9</v>
      </c>
      <c r="D43" s="96" t="s">
        <v>231</v>
      </c>
      <c r="E43" s="97">
        <v>1.91</v>
      </c>
      <c r="F43" s="96" t="s">
        <v>524</v>
      </c>
      <c r="G43" s="97">
        <v>39.24</v>
      </c>
      <c r="H43" s="96" t="s">
        <v>524</v>
      </c>
      <c r="I43" s="97">
        <v>39.24</v>
      </c>
      <c r="J43" s="96" t="s">
        <v>520</v>
      </c>
      <c r="K43" s="97">
        <v>37.69</v>
      </c>
      <c r="L43" s="96" t="s">
        <v>448</v>
      </c>
      <c r="M43" s="97">
        <v>22.9</v>
      </c>
    </row>
    <row r="44" spans="1:1026" s="95" customFormat="1" ht="33" x14ac:dyDescent="0.25">
      <c r="B44" s="96" t="s">
        <v>504</v>
      </c>
      <c r="C44" s="97">
        <v>7.48</v>
      </c>
      <c r="D44" s="96" t="s">
        <v>514</v>
      </c>
      <c r="E44" s="97">
        <v>7.48</v>
      </c>
      <c r="F44" s="96" t="s">
        <v>430</v>
      </c>
      <c r="G44" s="97">
        <v>7.48</v>
      </c>
      <c r="H44" s="96" t="s">
        <v>504</v>
      </c>
      <c r="I44" s="97">
        <v>7.48</v>
      </c>
      <c r="J44" s="96" t="s">
        <v>514</v>
      </c>
      <c r="K44" s="97">
        <v>7.48</v>
      </c>
      <c r="L44" s="96" t="s">
        <v>430</v>
      </c>
      <c r="M44" s="97">
        <v>7.48</v>
      </c>
    </row>
  </sheetData>
  <mergeCells count="3">
    <mergeCell ref="B2:M2"/>
    <mergeCell ref="B3:M3"/>
    <mergeCell ref="B24:M24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6" firstPageNumber="0" orientation="portrait" horizontalDpi="300" verticalDpi="300" r:id="rId1"/>
  <rowBreaks count="2" manualBreakCount="2">
    <brk id="23" max="16383" man="1"/>
    <brk id="4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view="pageBreakPreview" zoomScale="60" zoomScaleNormal="100" workbookViewId="0">
      <selection activeCell="D7" sqref="D7"/>
    </sheetView>
  </sheetViews>
  <sheetFormatPr defaultRowHeight="16.5" x14ac:dyDescent="0.3"/>
  <cols>
    <col min="1" max="1" width="30" style="357" customWidth="1"/>
    <col min="2" max="2" width="11.7109375" style="357" customWidth="1"/>
    <col min="3" max="3" width="11" style="357" customWidth="1"/>
    <col min="4" max="4" width="15.5703125" style="357" customWidth="1"/>
    <col min="5" max="5" width="10.7109375" style="357" customWidth="1"/>
    <col min="6" max="1025" width="8" style="357" customWidth="1"/>
    <col min="1026" max="16384" width="9.140625" style="359"/>
  </cols>
  <sheetData>
    <row r="1" spans="1:10" x14ac:dyDescent="0.3">
      <c r="E1" s="358" t="s">
        <v>640</v>
      </c>
    </row>
    <row r="2" spans="1:10" ht="61.5" customHeight="1" x14ac:dyDescent="0.3">
      <c r="A2" s="419" t="s">
        <v>648</v>
      </c>
      <c r="B2" s="419"/>
      <c r="C2" s="419"/>
      <c r="D2" s="419"/>
      <c r="E2" s="419"/>
      <c r="F2" s="360"/>
      <c r="G2" s="360"/>
      <c r="H2" s="360"/>
      <c r="I2" s="360"/>
      <c r="J2" s="360"/>
    </row>
    <row r="4" spans="1:10" x14ac:dyDescent="0.3">
      <c r="A4" s="361" t="s">
        <v>480</v>
      </c>
      <c r="B4" s="361"/>
      <c r="C4" s="361"/>
      <c r="D4" s="361"/>
    </row>
    <row r="5" spans="1:10" x14ac:dyDescent="0.3">
      <c r="A5" s="361" t="s">
        <v>633</v>
      </c>
      <c r="B5" s="361"/>
      <c r="C5" s="361"/>
      <c r="D5" s="361"/>
    </row>
    <row r="6" spans="1:10" ht="66" x14ac:dyDescent="0.3">
      <c r="A6" s="362" t="s">
        <v>481</v>
      </c>
      <c r="B6" s="363" t="s">
        <v>482</v>
      </c>
      <c r="C6" s="363" t="s">
        <v>483</v>
      </c>
      <c r="D6" s="363" t="s">
        <v>497</v>
      </c>
      <c r="E6" s="363" t="s">
        <v>498</v>
      </c>
    </row>
    <row r="7" spans="1:10" x14ac:dyDescent="0.3">
      <c r="A7" s="364" t="s">
        <v>484</v>
      </c>
      <c r="B7" s="365">
        <v>55.5</v>
      </c>
      <c r="C7" s="365">
        <v>199.03</v>
      </c>
      <c r="D7" s="365">
        <v>57.5</v>
      </c>
      <c r="E7" s="365">
        <v>312.02999999999997</v>
      </c>
    </row>
    <row r="8" spans="1:10" x14ac:dyDescent="0.3">
      <c r="A8" s="364" t="s">
        <v>485</v>
      </c>
      <c r="B8" s="365">
        <v>105.69</v>
      </c>
      <c r="C8" s="365">
        <v>143.22</v>
      </c>
      <c r="D8" s="365">
        <v>36.020000000000003</v>
      </c>
      <c r="E8" s="365">
        <v>284.93</v>
      </c>
    </row>
    <row r="9" spans="1:10" x14ac:dyDescent="0.3">
      <c r="A9" s="364" t="s">
        <v>486</v>
      </c>
      <c r="B9" s="365">
        <v>139.80000000000001</v>
      </c>
      <c r="C9" s="365">
        <v>131.1</v>
      </c>
      <c r="D9" s="365">
        <v>72.290000000000006</v>
      </c>
      <c r="E9" s="365">
        <v>343.19</v>
      </c>
    </row>
    <row r="10" spans="1:10" x14ac:dyDescent="0.3">
      <c r="A10" s="364" t="s">
        <v>487</v>
      </c>
      <c r="B10" s="365">
        <v>134.38999999999999</v>
      </c>
      <c r="C10" s="365">
        <v>161.61000000000001</v>
      </c>
      <c r="D10" s="365">
        <v>52.36</v>
      </c>
      <c r="E10" s="365">
        <v>348.36</v>
      </c>
    </row>
    <row r="11" spans="1:10" x14ac:dyDescent="0.3">
      <c r="A11" s="364" t="s">
        <v>488</v>
      </c>
      <c r="B11" s="365">
        <v>52.72</v>
      </c>
      <c r="C11" s="365">
        <v>147.37</v>
      </c>
      <c r="D11" s="365">
        <v>64.95</v>
      </c>
      <c r="E11" s="365">
        <v>265.04000000000002</v>
      </c>
    </row>
    <row r="12" spans="1:10" x14ac:dyDescent="0.3">
      <c r="A12" s="364" t="s">
        <v>489</v>
      </c>
      <c r="B12" s="365">
        <v>160.03</v>
      </c>
      <c r="C12" s="365">
        <v>159.76</v>
      </c>
      <c r="D12" s="365">
        <v>36.020000000000003</v>
      </c>
      <c r="E12" s="365">
        <v>355.81</v>
      </c>
    </row>
    <row r="13" spans="1:10" x14ac:dyDescent="0.3">
      <c r="A13" s="364" t="s">
        <v>490</v>
      </c>
      <c r="B13" s="365">
        <v>111.07</v>
      </c>
      <c r="C13" s="365">
        <v>131.56</v>
      </c>
      <c r="D13" s="365">
        <v>57.5</v>
      </c>
      <c r="E13" s="365">
        <v>300.13</v>
      </c>
    </row>
    <row r="14" spans="1:10" x14ac:dyDescent="0.3">
      <c r="A14" s="364" t="s">
        <v>491</v>
      </c>
      <c r="B14" s="365">
        <v>68.8</v>
      </c>
      <c r="C14" s="365">
        <v>158.76</v>
      </c>
      <c r="D14" s="365">
        <v>52.36</v>
      </c>
      <c r="E14" s="365">
        <v>279.92</v>
      </c>
    </row>
    <row r="15" spans="1:10" x14ac:dyDescent="0.3">
      <c r="A15" s="364" t="s">
        <v>492</v>
      </c>
      <c r="B15" s="365">
        <v>120.21</v>
      </c>
      <c r="C15" s="365">
        <v>150.08000000000001</v>
      </c>
      <c r="D15" s="365">
        <v>73.84</v>
      </c>
      <c r="E15" s="365">
        <v>344.13</v>
      </c>
    </row>
    <row r="16" spans="1:10" x14ac:dyDescent="0.3">
      <c r="A16" s="364" t="s">
        <v>493</v>
      </c>
      <c r="B16" s="365">
        <v>57.8</v>
      </c>
      <c r="C16" s="365">
        <v>174.61</v>
      </c>
      <c r="D16" s="365">
        <v>53.72</v>
      </c>
      <c r="E16" s="365">
        <v>286.13</v>
      </c>
    </row>
    <row r="17" spans="1:5" x14ac:dyDescent="0.3">
      <c r="A17" s="364" t="s">
        <v>494</v>
      </c>
      <c r="B17" s="365">
        <v>124.88</v>
      </c>
      <c r="C17" s="365">
        <v>132.22999999999999</v>
      </c>
      <c r="D17" s="365">
        <v>72.290000000000006</v>
      </c>
      <c r="E17" s="365">
        <v>329.4</v>
      </c>
    </row>
    <row r="18" spans="1:5" x14ac:dyDescent="0.3">
      <c r="A18" s="364" t="s">
        <v>495</v>
      </c>
      <c r="B18" s="365">
        <v>103.43</v>
      </c>
      <c r="C18" s="365">
        <v>127.93</v>
      </c>
      <c r="D18" s="365">
        <v>37.380000000000003</v>
      </c>
      <c r="E18" s="365">
        <v>268.74</v>
      </c>
    </row>
    <row r="19" spans="1:5" x14ac:dyDescent="0.3">
      <c r="A19" s="366" t="s">
        <v>496</v>
      </c>
      <c r="B19" s="367">
        <v>102.86</v>
      </c>
      <c r="C19" s="367">
        <v>151.44</v>
      </c>
      <c r="D19" s="367">
        <v>55.52</v>
      </c>
      <c r="E19" s="367">
        <v>309.82</v>
      </c>
    </row>
    <row r="20" spans="1:5" x14ac:dyDescent="0.3">
      <c r="A20" s="361"/>
      <c r="B20" s="361"/>
      <c r="C20" s="361"/>
      <c r="D20" s="361"/>
    </row>
  </sheetData>
  <mergeCells count="1">
    <mergeCell ref="A2:E2"/>
  </mergeCells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9"/>
  <sheetViews>
    <sheetView view="pageBreakPreview" zoomScale="60" zoomScaleNormal="73" workbookViewId="0">
      <selection activeCell="W4" sqref="W4:W5"/>
    </sheetView>
  </sheetViews>
  <sheetFormatPr defaultRowHeight="16.5" x14ac:dyDescent="0.3"/>
  <cols>
    <col min="1" max="1" width="30.28515625" style="2" customWidth="1"/>
    <col min="2" max="2" width="13.42578125" style="2" customWidth="1"/>
    <col min="3" max="3" width="13" style="2" customWidth="1"/>
    <col min="4" max="4" width="14" style="2" customWidth="1"/>
    <col min="5" max="6" width="14.140625" style="2" customWidth="1"/>
    <col min="7" max="7" width="4.28515625" style="2" customWidth="1"/>
    <col min="8" max="8" width="30.140625" style="2" customWidth="1"/>
    <col min="9" max="9" width="14.7109375" style="2" customWidth="1"/>
    <col min="10" max="10" width="13.85546875" style="2" customWidth="1"/>
    <col min="11" max="11" width="17.5703125" style="2" customWidth="1"/>
    <col min="12" max="13" width="14.7109375" style="2" customWidth="1"/>
    <col min="14" max="14" width="4.28515625" style="2" customWidth="1"/>
    <col min="15" max="15" width="29" style="2" customWidth="1"/>
    <col min="16" max="16" width="14.5703125" style="2" customWidth="1"/>
    <col min="17" max="17" width="14.7109375" style="2" customWidth="1"/>
    <col min="18" max="18" width="15.85546875" style="2" customWidth="1"/>
    <col min="19" max="20" width="14" style="2" customWidth="1"/>
    <col min="21" max="21" width="4.42578125" style="2" customWidth="1"/>
    <col min="22" max="22" width="23.5703125" style="2" customWidth="1"/>
    <col min="23" max="23" width="13.5703125" style="2" customWidth="1"/>
    <col min="24" max="24" width="11.85546875" style="2" customWidth="1"/>
    <col min="25" max="25" width="13.28515625" style="2" customWidth="1"/>
    <col min="26" max="27" width="13.7109375" style="2" customWidth="1"/>
    <col min="28" max="29" width="9.7109375" style="2" customWidth="1"/>
    <col min="30" max="30" width="14.7109375" style="2" customWidth="1"/>
    <col min="31" max="256" width="9.5703125" style="2" customWidth="1"/>
    <col min="257" max="257" width="30.28515625" style="2" customWidth="1"/>
    <col min="258" max="258" width="9.42578125" style="2" customWidth="1"/>
    <col min="259" max="259" width="13" style="2" customWidth="1"/>
    <col min="260" max="260" width="14" style="2" customWidth="1"/>
    <col min="261" max="262" width="14.140625" style="2" customWidth="1"/>
    <col min="263" max="263" width="4.28515625" style="2" customWidth="1"/>
    <col min="264" max="264" width="31.140625" style="2" customWidth="1"/>
    <col min="265" max="265" width="12.5703125" style="2" customWidth="1"/>
    <col min="266" max="266" width="13.85546875" style="2" customWidth="1"/>
    <col min="267" max="267" width="17.5703125" style="2" customWidth="1"/>
    <col min="268" max="269" width="14.7109375" style="2" customWidth="1"/>
    <col min="270" max="270" width="4.28515625" style="2" customWidth="1"/>
    <col min="271" max="271" width="30.7109375" style="2" customWidth="1"/>
    <col min="272" max="272" width="14.5703125" style="2" customWidth="1"/>
    <col min="273" max="273" width="14.7109375" style="2" customWidth="1"/>
    <col min="274" max="274" width="15.85546875" style="2" customWidth="1"/>
    <col min="275" max="276" width="14" style="2" customWidth="1"/>
    <col min="277" max="277" width="4.42578125" style="2" customWidth="1"/>
    <col min="278" max="285" width="9.7109375" style="2" customWidth="1"/>
    <col min="286" max="286" width="14.7109375" style="2" customWidth="1"/>
    <col min="287" max="512" width="9.5703125" style="2" customWidth="1"/>
    <col min="513" max="513" width="30.28515625" style="2" customWidth="1"/>
    <col min="514" max="514" width="9.42578125" style="2" customWidth="1"/>
    <col min="515" max="515" width="13" style="2" customWidth="1"/>
    <col min="516" max="516" width="14" style="2" customWidth="1"/>
    <col min="517" max="518" width="14.140625" style="2" customWidth="1"/>
    <col min="519" max="519" width="4.28515625" style="2" customWidth="1"/>
    <col min="520" max="520" width="31.140625" style="2" customWidth="1"/>
    <col min="521" max="521" width="12.5703125" style="2" customWidth="1"/>
    <col min="522" max="522" width="13.85546875" style="2" customWidth="1"/>
    <col min="523" max="523" width="17.5703125" style="2" customWidth="1"/>
    <col min="524" max="525" width="14.7109375" style="2" customWidth="1"/>
    <col min="526" max="526" width="4.28515625" style="2" customWidth="1"/>
    <col min="527" max="527" width="30.7109375" style="2" customWidth="1"/>
    <col min="528" max="528" width="14.5703125" style="2" customWidth="1"/>
    <col min="529" max="529" width="14.7109375" style="2" customWidth="1"/>
    <col min="530" max="530" width="15.85546875" style="2" customWidth="1"/>
    <col min="531" max="532" width="14" style="2" customWidth="1"/>
    <col min="533" max="533" width="4.42578125" style="2" customWidth="1"/>
    <col min="534" max="541" width="9.7109375" style="2" customWidth="1"/>
    <col min="542" max="542" width="14.7109375" style="2" customWidth="1"/>
    <col min="543" max="768" width="9.5703125" style="2" customWidth="1"/>
    <col min="769" max="769" width="30.28515625" style="2" customWidth="1"/>
    <col min="770" max="770" width="9.42578125" style="2" customWidth="1"/>
    <col min="771" max="771" width="13" style="2" customWidth="1"/>
    <col min="772" max="772" width="14" style="2" customWidth="1"/>
    <col min="773" max="774" width="14.140625" style="2" customWidth="1"/>
    <col min="775" max="775" width="4.28515625" style="2" customWidth="1"/>
    <col min="776" max="776" width="31.140625" style="2" customWidth="1"/>
    <col min="777" max="777" width="12.5703125" style="2" customWidth="1"/>
    <col min="778" max="778" width="13.85546875" style="2" customWidth="1"/>
    <col min="779" max="779" width="17.5703125" style="2" customWidth="1"/>
    <col min="780" max="781" width="14.7109375" style="2" customWidth="1"/>
    <col min="782" max="782" width="4.28515625" style="2" customWidth="1"/>
    <col min="783" max="783" width="30.7109375" style="2" customWidth="1"/>
    <col min="784" max="784" width="14.5703125" style="2" customWidth="1"/>
    <col min="785" max="785" width="14.7109375" style="2" customWidth="1"/>
    <col min="786" max="786" width="15.85546875" style="2" customWidth="1"/>
    <col min="787" max="788" width="14" style="2" customWidth="1"/>
    <col min="789" max="789" width="4.42578125" style="2" customWidth="1"/>
    <col min="790" max="797" width="9.7109375" style="2" customWidth="1"/>
    <col min="798" max="798" width="14.7109375" style="2" customWidth="1"/>
    <col min="799" max="1025" width="9.5703125" style="2" customWidth="1"/>
    <col min="1026" max="16384" width="9.140625" style="1"/>
  </cols>
  <sheetData>
    <row r="1" spans="1:27" x14ac:dyDescent="0.3">
      <c r="M1" s="3" t="s">
        <v>479</v>
      </c>
      <c r="AA1" s="3" t="s">
        <v>479</v>
      </c>
    </row>
    <row r="2" spans="1:27" ht="36" customHeight="1" x14ac:dyDescent="0.3">
      <c r="A2" s="420" t="s">
        <v>90</v>
      </c>
      <c r="B2" s="420"/>
      <c r="C2" s="420"/>
      <c r="D2" s="420"/>
      <c r="E2" s="420"/>
      <c r="F2" s="420"/>
      <c r="H2" s="420" t="s">
        <v>90</v>
      </c>
      <c r="I2" s="420"/>
      <c r="J2" s="420"/>
      <c r="K2" s="420"/>
      <c r="L2" s="420"/>
      <c r="M2" s="420"/>
      <c r="O2" s="420" t="s">
        <v>90</v>
      </c>
      <c r="P2" s="420"/>
      <c r="Q2" s="420"/>
      <c r="R2" s="420"/>
      <c r="S2" s="420"/>
      <c r="T2" s="420"/>
      <c r="V2" s="420" t="s">
        <v>90</v>
      </c>
      <c r="W2" s="420"/>
      <c r="X2" s="420"/>
      <c r="Y2" s="420"/>
      <c r="Z2" s="420"/>
      <c r="AA2" s="420"/>
    </row>
    <row r="3" spans="1:27" s="4" customFormat="1" x14ac:dyDescent="0.3">
      <c r="A3" s="421" t="s">
        <v>91</v>
      </c>
      <c r="B3" s="421"/>
      <c r="C3" s="421"/>
      <c r="D3" s="421"/>
      <c r="E3" s="421"/>
      <c r="F3" s="421"/>
      <c r="H3" s="421" t="s">
        <v>92</v>
      </c>
      <c r="I3" s="421"/>
      <c r="J3" s="421"/>
      <c r="K3" s="421"/>
      <c r="L3" s="421"/>
      <c r="M3" s="421"/>
      <c r="O3" s="421" t="s">
        <v>93</v>
      </c>
      <c r="P3" s="421"/>
      <c r="Q3" s="421"/>
      <c r="R3" s="421"/>
      <c r="S3" s="421"/>
      <c r="T3" s="421"/>
      <c r="V3" s="421" t="s">
        <v>94</v>
      </c>
      <c r="W3" s="421"/>
      <c r="X3" s="421"/>
      <c r="Y3" s="421"/>
      <c r="Z3" s="421"/>
      <c r="AA3" s="421"/>
    </row>
    <row r="4" spans="1:27" ht="130.5" customHeight="1" x14ac:dyDescent="0.3">
      <c r="A4" s="5" t="s">
        <v>95</v>
      </c>
      <c r="B4" s="420" t="s">
        <v>96</v>
      </c>
      <c r="C4" s="5" t="s">
        <v>97</v>
      </c>
      <c r="D4" s="5" t="s">
        <v>98</v>
      </c>
      <c r="E4" s="5" t="s">
        <v>99</v>
      </c>
      <c r="F4" s="5" t="s">
        <v>100</v>
      </c>
      <c r="H4" s="5" t="s">
        <v>95</v>
      </c>
      <c r="I4" s="420" t="s">
        <v>96</v>
      </c>
      <c r="J4" s="5" t="s">
        <v>101</v>
      </c>
      <c r="K4" s="5" t="s">
        <v>98</v>
      </c>
      <c r="L4" s="5" t="s">
        <v>99</v>
      </c>
      <c r="M4" s="5" t="s">
        <v>100</v>
      </c>
      <c r="O4" s="5" t="s">
        <v>95</v>
      </c>
      <c r="P4" s="420" t="s">
        <v>96</v>
      </c>
      <c r="Q4" s="5" t="s">
        <v>102</v>
      </c>
      <c r="R4" s="5" t="s">
        <v>98</v>
      </c>
      <c r="S4" s="5" t="s">
        <v>99</v>
      </c>
      <c r="T4" s="5" t="s">
        <v>100</v>
      </c>
      <c r="V4" s="5" t="s">
        <v>95</v>
      </c>
      <c r="W4" s="420" t="s">
        <v>96</v>
      </c>
      <c r="X4" s="5" t="s">
        <v>102</v>
      </c>
      <c r="Y4" s="5" t="s">
        <v>98</v>
      </c>
      <c r="Z4" s="5" t="s">
        <v>99</v>
      </c>
      <c r="AA4" s="5" t="s">
        <v>100</v>
      </c>
    </row>
    <row r="5" spans="1:27" ht="63" customHeight="1" x14ac:dyDescent="0.3">
      <c r="A5" s="6" t="s">
        <v>103</v>
      </c>
      <c r="B5" s="420"/>
      <c r="C5" s="7">
        <f>C6/B6+C7/B7+C8/B8+C9/B9+C10/B10+C11/B11+C12/B12+C13/B13+C14/B14+C15/B15</f>
        <v>186.04795447620279</v>
      </c>
      <c r="D5" s="98">
        <v>400.82958116766946</v>
      </c>
      <c r="E5" s="7">
        <f t="shared" ref="E5:E29" si="0">C5-D5</f>
        <v>-214.78162669146667</v>
      </c>
      <c r="F5" s="7">
        <f t="shared" ref="F5:F11" si="1">C5*100/D5</f>
        <v>46.41572459153852</v>
      </c>
      <c r="H5" s="6" t="s">
        <v>103</v>
      </c>
      <c r="I5" s="420"/>
      <c r="J5" s="8">
        <v>76.92147801910734</v>
      </c>
      <c r="K5" s="98">
        <v>400.82958116766946</v>
      </c>
      <c r="L5" s="7">
        <f t="shared" ref="L5:L29" si="2">J5-K5</f>
        <v>-323.90810314856213</v>
      </c>
      <c r="M5" s="7">
        <f t="shared" ref="M5:M11" si="3">J5*100/K5</f>
        <v>19.19056916783061</v>
      </c>
      <c r="O5" s="6" t="s">
        <v>103</v>
      </c>
      <c r="P5" s="420"/>
      <c r="Q5" s="7">
        <v>93.501476457095464</v>
      </c>
      <c r="R5" s="98">
        <v>400.82958116766946</v>
      </c>
      <c r="S5" s="7">
        <f t="shared" ref="S5:S29" si="4">Q5-R5</f>
        <v>-307.328104710574</v>
      </c>
      <c r="T5" s="7">
        <f>Q5*100/R5</f>
        <v>23.326990035194839</v>
      </c>
      <c r="V5" s="6" t="s">
        <v>103</v>
      </c>
      <c r="W5" s="420"/>
      <c r="X5" s="7">
        <v>15.625</v>
      </c>
      <c r="Y5" s="98">
        <v>400.82958116766946</v>
      </c>
      <c r="Z5" s="7">
        <f>X5-Y5</f>
        <v>-385.20458116766946</v>
      </c>
      <c r="AA5" s="7">
        <f>X5*100/Y5</f>
        <v>3.8981653885130716</v>
      </c>
    </row>
    <row r="6" spans="1:27" ht="33" x14ac:dyDescent="0.3">
      <c r="A6" s="9" t="s">
        <v>104</v>
      </c>
      <c r="B6" s="10">
        <v>6.4</v>
      </c>
      <c r="C6" s="11">
        <f>J6+Q6+X6</f>
        <v>172.66666666666669</v>
      </c>
      <c r="D6" s="99">
        <v>530</v>
      </c>
      <c r="E6" s="11">
        <f t="shared" si="0"/>
        <v>-357.33333333333331</v>
      </c>
      <c r="F6" s="10">
        <f t="shared" si="1"/>
        <v>32.578616352201259</v>
      </c>
      <c r="H6" s="9" t="s">
        <v>104</v>
      </c>
      <c r="I6" s="10">
        <v>6.4</v>
      </c>
      <c r="J6" s="12">
        <v>65.666666666666671</v>
      </c>
      <c r="K6" s="99">
        <v>530</v>
      </c>
      <c r="L6" s="11">
        <f t="shared" si="2"/>
        <v>-464.33333333333331</v>
      </c>
      <c r="M6" s="10">
        <f t="shared" si="3"/>
        <v>12.389937106918239</v>
      </c>
      <c r="O6" s="9" t="s">
        <v>104</v>
      </c>
      <c r="P6" s="10">
        <v>6.4</v>
      </c>
      <c r="Q6" s="12">
        <v>7</v>
      </c>
      <c r="R6" s="99">
        <v>530</v>
      </c>
      <c r="S6" s="11">
        <f>Q6-R6</f>
        <v>-523</v>
      </c>
      <c r="T6" s="10">
        <f t="shared" ref="T6:T11" si="5">Q6*100/R6</f>
        <v>1.320754716981132</v>
      </c>
      <c r="V6" s="9" t="s">
        <v>104</v>
      </c>
      <c r="W6" s="10">
        <v>6.4</v>
      </c>
      <c r="X6" s="12">
        <v>100</v>
      </c>
      <c r="Y6" s="99">
        <v>530</v>
      </c>
      <c r="Z6" s="11">
        <f>X6-Y6</f>
        <v>-430</v>
      </c>
      <c r="AA6" s="10">
        <f t="shared" ref="AA6:AA42" si="6">X6*100/Y6</f>
        <v>18.867924528301888</v>
      </c>
    </row>
    <row r="7" spans="1:27" x14ac:dyDescent="0.3">
      <c r="A7" s="9" t="s">
        <v>83</v>
      </c>
      <c r="B7" s="10">
        <v>1.25</v>
      </c>
      <c r="C7" s="11">
        <f t="shared" ref="C7:C14" si="7">J7+Q7+X7</f>
        <v>29.75</v>
      </c>
      <c r="D7" s="99">
        <v>60</v>
      </c>
      <c r="E7" s="11">
        <f t="shared" si="0"/>
        <v>-30.25</v>
      </c>
      <c r="F7" s="10">
        <f t="shared" si="1"/>
        <v>49.583333333333336</v>
      </c>
      <c r="H7" s="9" t="s">
        <v>83</v>
      </c>
      <c r="I7" s="10">
        <v>1.25</v>
      </c>
      <c r="J7" s="12">
        <v>29.75</v>
      </c>
      <c r="K7" s="99">
        <v>60</v>
      </c>
      <c r="L7" s="11">
        <f t="shared" si="2"/>
        <v>-30.25</v>
      </c>
      <c r="M7" s="10">
        <f t="shared" si="3"/>
        <v>49.583333333333336</v>
      </c>
      <c r="O7" s="9" t="s">
        <v>83</v>
      </c>
      <c r="P7" s="10">
        <v>1.25</v>
      </c>
      <c r="Q7" s="12">
        <v>0</v>
      </c>
      <c r="R7" s="99">
        <v>60</v>
      </c>
      <c r="S7" s="11">
        <f>Q7-R7</f>
        <v>-60</v>
      </c>
      <c r="T7" s="10">
        <f t="shared" si="5"/>
        <v>0</v>
      </c>
      <c r="V7" s="9" t="s">
        <v>83</v>
      </c>
      <c r="W7" s="10">
        <v>1.25</v>
      </c>
      <c r="X7" s="12">
        <v>0</v>
      </c>
      <c r="Y7" s="99">
        <v>60</v>
      </c>
      <c r="Z7" s="11">
        <f t="shared" ref="Z7:Z15" si="8">X7-Y7</f>
        <v>-60</v>
      </c>
      <c r="AA7" s="10">
        <f t="shared" si="6"/>
        <v>0</v>
      </c>
    </row>
    <row r="8" spans="1:27" x14ac:dyDescent="0.3">
      <c r="A8" s="9" t="s">
        <v>84</v>
      </c>
      <c r="B8" s="10">
        <v>7</v>
      </c>
      <c r="C8" s="11">
        <f t="shared" si="7"/>
        <v>5.833333333333333</v>
      </c>
      <c r="D8" s="99">
        <v>10</v>
      </c>
      <c r="E8" s="11">
        <f t="shared" si="0"/>
        <v>-4.166666666666667</v>
      </c>
      <c r="F8" s="10">
        <f t="shared" si="1"/>
        <v>58.333333333333329</v>
      </c>
      <c r="H8" s="9" t="s">
        <v>84</v>
      </c>
      <c r="I8" s="10">
        <v>7</v>
      </c>
      <c r="J8" s="12">
        <v>0</v>
      </c>
      <c r="K8" s="99">
        <v>10</v>
      </c>
      <c r="L8" s="11">
        <f t="shared" si="2"/>
        <v>-10</v>
      </c>
      <c r="M8" s="10">
        <f t="shared" si="3"/>
        <v>0</v>
      </c>
      <c r="O8" s="9" t="s">
        <v>84</v>
      </c>
      <c r="P8" s="10">
        <v>7</v>
      </c>
      <c r="Q8" s="12">
        <v>5.833333333333333</v>
      </c>
      <c r="R8" s="99">
        <v>10</v>
      </c>
      <c r="S8" s="11">
        <f t="shared" si="4"/>
        <v>-4.166666666666667</v>
      </c>
      <c r="T8" s="10">
        <f t="shared" si="5"/>
        <v>58.333333333333329</v>
      </c>
      <c r="V8" s="9" t="s">
        <v>84</v>
      </c>
      <c r="W8" s="10">
        <v>7</v>
      </c>
      <c r="X8" s="12">
        <v>0</v>
      </c>
      <c r="Y8" s="99">
        <v>10</v>
      </c>
      <c r="Z8" s="11">
        <f t="shared" si="8"/>
        <v>-10</v>
      </c>
      <c r="AA8" s="10">
        <f t="shared" si="6"/>
        <v>0</v>
      </c>
    </row>
    <row r="9" spans="1:27" x14ac:dyDescent="0.3">
      <c r="A9" s="9" t="s">
        <v>105</v>
      </c>
      <c r="B9" s="10">
        <v>0.66</v>
      </c>
      <c r="C9" s="11">
        <f t="shared" si="7"/>
        <v>5</v>
      </c>
      <c r="D9" s="99">
        <v>15</v>
      </c>
      <c r="E9" s="11">
        <f t="shared" si="0"/>
        <v>-10</v>
      </c>
      <c r="F9" s="10">
        <f t="shared" si="1"/>
        <v>33.333333333333336</v>
      </c>
      <c r="H9" s="9" t="s">
        <v>105</v>
      </c>
      <c r="I9" s="10">
        <v>0.66</v>
      </c>
      <c r="J9" s="12">
        <v>5</v>
      </c>
      <c r="K9" s="99">
        <v>15</v>
      </c>
      <c r="L9" s="11">
        <f t="shared" si="2"/>
        <v>-10</v>
      </c>
      <c r="M9" s="10">
        <f t="shared" si="3"/>
        <v>33.333333333333336</v>
      </c>
      <c r="O9" s="9" t="s">
        <v>105</v>
      </c>
      <c r="P9" s="10">
        <v>0.66</v>
      </c>
      <c r="Q9" s="12">
        <v>0</v>
      </c>
      <c r="R9" s="99">
        <v>15</v>
      </c>
      <c r="S9" s="11">
        <f t="shared" si="4"/>
        <v>-15</v>
      </c>
      <c r="T9" s="10">
        <f t="shared" si="5"/>
        <v>0</v>
      </c>
      <c r="V9" s="9" t="s">
        <v>105</v>
      </c>
      <c r="W9" s="10">
        <v>0.66</v>
      </c>
      <c r="X9" s="12">
        <v>0</v>
      </c>
      <c r="Y9" s="99">
        <v>15</v>
      </c>
      <c r="Z9" s="11">
        <f t="shared" si="8"/>
        <v>-15</v>
      </c>
      <c r="AA9" s="10">
        <f t="shared" si="6"/>
        <v>0</v>
      </c>
    </row>
    <row r="10" spans="1:27" x14ac:dyDescent="0.3">
      <c r="A10" s="9" t="s">
        <v>78</v>
      </c>
      <c r="B10" s="10">
        <v>1</v>
      </c>
      <c r="C10" s="11">
        <f t="shared" si="7"/>
        <v>32.666666666666671</v>
      </c>
      <c r="D10" s="99">
        <v>78</v>
      </c>
      <c r="E10" s="11">
        <f t="shared" si="0"/>
        <v>-45.333333333333329</v>
      </c>
      <c r="F10" s="10">
        <f t="shared" si="1"/>
        <v>41.880341880341881</v>
      </c>
      <c r="H10" s="9" t="s">
        <v>78</v>
      </c>
      <c r="I10" s="10">
        <v>1</v>
      </c>
      <c r="J10" s="12">
        <v>5.833333333333333</v>
      </c>
      <c r="K10" s="99">
        <v>78</v>
      </c>
      <c r="L10" s="11">
        <f t="shared" si="2"/>
        <v>-72.166666666666671</v>
      </c>
      <c r="M10" s="10">
        <f t="shared" si="3"/>
        <v>7.4786324786324778</v>
      </c>
      <c r="O10" s="9" t="s">
        <v>78</v>
      </c>
      <c r="P10" s="10">
        <v>1</v>
      </c>
      <c r="Q10" s="12">
        <v>26.833333333333336</v>
      </c>
      <c r="R10" s="99">
        <v>78</v>
      </c>
      <c r="S10" s="11">
        <f t="shared" si="4"/>
        <v>-51.166666666666664</v>
      </c>
      <c r="T10" s="10">
        <f t="shared" si="5"/>
        <v>34.401709401709404</v>
      </c>
      <c r="V10" s="9" t="s">
        <v>78</v>
      </c>
      <c r="W10" s="10">
        <v>1</v>
      </c>
      <c r="X10" s="12">
        <v>0</v>
      </c>
      <c r="Y10" s="99">
        <v>78</v>
      </c>
      <c r="Z10" s="11">
        <f t="shared" si="8"/>
        <v>-78</v>
      </c>
      <c r="AA10" s="10">
        <f t="shared" si="6"/>
        <v>0</v>
      </c>
    </row>
    <row r="11" spans="1:27" x14ac:dyDescent="0.3">
      <c r="A11" s="9" t="s">
        <v>88</v>
      </c>
      <c r="B11" s="10">
        <v>1.1599999999999999</v>
      </c>
      <c r="C11" s="11">
        <f t="shared" si="7"/>
        <v>19.166666666666668</v>
      </c>
      <c r="D11" s="99">
        <v>40</v>
      </c>
      <c r="E11" s="11">
        <f t="shared" si="0"/>
        <v>-20.833333333333332</v>
      </c>
      <c r="F11" s="10">
        <f t="shared" si="1"/>
        <v>47.916666666666671</v>
      </c>
      <c r="H11" s="9" t="s">
        <v>88</v>
      </c>
      <c r="I11" s="10">
        <v>1.1599999999999999</v>
      </c>
      <c r="J11" s="12">
        <v>9.5833333333333339</v>
      </c>
      <c r="K11" s="99">
        <v>40</v>
      </c>
      <c r="L11" s="11">
        <f t="shared" si="2"/>
        <v>-30.416666666666664</v>
      </c>
      <c r="M11" s="10">
        <f t="shared" si="3"/>
        <v>23.958333333333336</v>
      </c>
      <c r="O11" s="9" t="s">
        <v>88</v>
      </c>
      <c r="P11" s="10">
        <v>1.1599999999999999</v>
      </c>
      <c r="Q11" s="12">
        <v>9.5833333333333339</v>
      </c>
      <c r="R11" s="99">
        <v>40</v>
      </c>
      <c r="S11" s="11">
        <f t="shared" si="4"/>
        <v>-30.416666666666664</v>
      </c>
      <c r="T11" s="10">
        <f t="shared" si="5"/>
        <v>23.958333333333336</v>
      </c>
      <c r="V11" s="9" t="s">
        <v>88</v>
      </c>
      <c r="W11" s="10">
        <v>1.1599999999999999</v>
      </c>
      <c r="X11" s="12">
        <v>0</v>
      </c>
      <c r="Y11" s="99">
        <v>40</v>
      </c>
      <c r="Z11" s="11">
        <f t="shared" si="8"/>
        <v>-40</v>
      </c>
      <c r="AA11" s="10">
        <f t="shared" si="6"/>
        <v>0</v>
      </c>
    </row>
    <row r="12" spans="1:27" x14ac:dyDescent="0.3">
      <c r="A12" s="9" t="s">
        <v>81</v>
      </c>
      <c r="B12" s="10">
        <v>0.8</v>
      </c>
      <c r="C12" s="11">
        <f t="shared" si="7"/>
        <v>0</v>
      </c>
      <c r="D12" s="99">
        <v>0</v>
      </c>
      <c r="E12" s="11">
        <f t="shared" si="0"/>
        <v>0</v>
      </c>
      <c r="F12" s="10"/>
      <c r="H12" s="9" t="s">
        <v>81</v>
      </c>
      <c r="I12" s="10">
        <v>0.8</v>
      </c>
      <c r="J12" s="12">
        <v>0</v>
      </c>
      <c r="K12" s="99">
        <v>0</v>
      </c>
      <c r="L12" s="11">
        <f t="shared" si="2"/>
        <v>0</v>
      </c>
      <c r="M12" s="10"/>
      <c r="O12" s="9" t="s">
        <v>81</v>
      </c>
      <c r="P12" s="10">
        <v>0.8</v>
      </c>
      <c r="Q12" s="12">
        <v>0</v>
      </c>
      <c r="R12" s="99">
        <v>0</v>
      </c>
      <c r="S12" s="11">
        <f t="shared" si="4"/>
        <v>0</v>
      </c>
      <c r="T12" s="10"/>
      <c r="V12" s="9" t="s">
        <v>81</v>
      </c>
      <c r="W12" s="10">
        <v>0.8</v>
      </c>
      <c r="X12" s="12">
        <v>0</v>
      </c>
      <c r="Y12" s="99">
        <v>0</v>
      </c>
      <c r="Z12" s="11">
        <f t="shared" si="8"/>
        <v>0</v>
      </c>
      <c r="AA12" s="10" t="e">
        <f t="shared" si="6"/>
        <v>#DIV/0!</v>
      </c>
    </row>
    <row r="13" spans="1:27" x14ac:dyDescent="0.3">
      <c r="A13" s="9" t="s">
        <v>106</v>
      </c>
      <c r="B13" s="10">
        <v>0.97</v>
      </c>
      <c r="C13" s="11">
        <f t="shared" si="7"/>
        <v>33.22</v>
      </c>
      <c r="D13" s="99">
        <v>53</v>
      </c>
      <c r="E13" s="11">
        <f t="shared" si="0"/>
        <v>-19.78</v>
      </c>
      <c r="F13" s="10">
        <f t="shared" ref="F13:F22" si="9">C13*100/D13</f>
        <v>62.679245283018865</v>
      </c>
      <c r="H13" s="9" t="s">
        <v>106</v>
      </c>
      <c r="I13" s="10">
        <v>0.97</v>
      </c>
      <c r="J13" s="12">
        <v>0</v>
      </c>
      <c r="K13" s="99">
        <v>53</v>
      </c>
      <c r="L13" s="11">
        <f t="shared" si="2"/>
        <v>-53</v>
      </c>
      <c r="M13" s="10">
        <f t="shared" ref="M13:M22" si="10">J13*100/K13</f>
        <v>0</v>
      </c>
      <c r="O13" s="9" t="s">
        <v>106</v>
      </c>
      <c r="P13" s="10">
        <v>0.97</v>
      </c>
      <c r="Q13" s="12">
        <v>33.22</v>
      </c>
      <c r="R13" s="99">
        <v>53</v>
      </c>
      <c r="S13" s="11">
        <f t="shared" si="4"/>
        <v>-19.78</v>
      </c>
      <c r="T13" s="10">
        <f t="shared" ref="T13:T22" si="11">Q13*100/R13</f>
        <v>62.679245283018865</v>
      </c>
      <c r="V13" s="9" t="s">
        <v>106</v>
      </c>
      <c r="W13" s="10">
        <v>0.97</v>
      </c>
      <c r="X13" s="12">
        <v>0</v>
      </c>
      <c r="Y13" s="99">
        <v>53</v>
      </c>
      <c r="Z13" s="11">
        <f t="shared" si="8"/>
        <v>-53</v>
      </c>
      <c r="AA13" s="10">
        <f t="shared" si="6"/>
        <v>0</v>
      </c>
    </row>
    <row r="14" spans="1:27" x14ac:dyDescent="0.3">
      <c r="A14" s="9" t="s">
        <v>107</v>
      </c>
      <c r="B14" s="10">
        <v>1.4</v>
      </c>
      <c r="C14" s="11">
        <f t="shared" si="7"/>
        <v>40.125</v>
      </c>
      <c r="D14" s="99">
        <v>77</v>
      </c>
      <c r="E14" s="11">
        <f t="shared" si="0"/>
        <v>-36.875</v>
      </c>
      <c r="F14" s="10">
        <f t="shared" si="9"/>
        <v>52.11038961038961</v>
      </c>
      <c r="H14" s="9" t="s">
        <v>107</v>
      </c>
      <c r="I14" s="10">
        <v>1.4</v>
      </c>
      <c r="J14" s="12">
        <v>9.1666666666666661</v>
      </c>
      <c r="K14" s="99">
        <v>77</v>
      </c>
      <c r="L14" s="11">
        <f t="shared" si="2"/>
        <v>-67.833333333333329</v>
      </c>
      <c r="M14" s="10">
        <f t="shared" si="10"/>
        <v>11.904761904761905</v>
      </c>
      <c r="O14" s="9" t="s">
        <v>107</v>
      </c>
      <c r="P14" s="10">
        <v>1.4</v>
      </c>
      <c r="Q14" s="12">
        <v>30.958333333333336</v>
      </c>
      <c r="R14" s="99">
        <v>77</v>
      </c>
      <c r="S14" s="11">
        <f t="shared" si="4"/>
        <v>-46.041666666666664</v>
      </c>
      <c r="T14" s="10">
        <f t="shared" si="11"/>
        <v>40.205627705627705</v>
      </c>
      <c r="V14" s="9" t="s">
        <v>107</v>
      </c>
      <c r="W14" s="10">
        <v>1.4</v>
      </c>
      <c r="X14" s="12">
        <v>0</v>
      </c>
      <c r="Y14" s="99">
        <v>77</v>
      </c>
      <c r="Z14" s="11">
        <f t="shared" si="8"/>
        <v>-77</v>
      </c>
      <c r="AA14" s="10">
        <f t="shared" si="6"/>
        <v>0</v>
      </c>
    </row>
    <row r="15" spans="1:27" ht="33" x14ac:dyDescent="0.3">
      <c r="A15" s="9" t="s">
        <v>108</v>
      </c>
      <c r="B15" s="10">
        <v>1.4</v>
      </c>
      <c r="C15" s="11">
        <f>J15+Q15+X15</f>
        <v>20.666666666666668</v>
      </c>
      <c r="D15" s="99">
        <v>40</v>
      </c>
      <c r="E15" s="11">
        <f t="shared" si="0"/>
        <v>-19.333333333333332</v>
      </c>
      <c r="F15" s="10">
        <f t="shared" si="9"/>
        <v>51.666666666666671</v>
      </c>
      <c r="H15" s="9" t="s">
        <v>108</v>
      </c>
      <c r="I15" s="10">
        <v>1.4</v>
      </c>
      <c r="J15" s="12">
        <v>20.5</v>
      </c>
      <c r="K15" s="99">
        <v>40</v>
      </c>
      <c r="L15" s="11">
        <f t="shared" si="2"/>
        <v>-19.5</v>
      </c>
      <c r="M15" s="10">
        <f t="shared" si="10"/>
        <v>51.25</v>
      </c>
      <c r="O15" s="9" t="s">
        <v>108</v>
      </c>
      <c r="P15" s="10">
        <v>1.4</v>
      </c>
      <c r="Q15" s="12">
        <v>0.16666666666666666</v>
      </c>
      <c r="R15" s="99">
        <v>40</v>
      </c>
      <c r="S15" s="11">
        <f t="shared" si="4"/>
        <v>-39.833333333333336</v>
      </c>
      <c r="T15" s="10">
        <f t="shared" si="11"/>
        <v>0.41666666666666663</v>
      </c>
      <c r="V15" s="9" t="s">
        <v>108</v>
      </c>
      <c r="W15" s="10">
        <v>1.4</v>
      </c>
      <c r="X15" s="12">
        <v>0</v>
      </c>
      <c r="Y15" s="99">
        <v>40</v>
      </c>
      <c r="Z15" s="11">
        <f t="shared" si="8"/>
        <v>-40</v>
      </c>
      <c r="AA15" s="10">
        <f t="shared" si="6"/>
        <v>0</v>
      </c>
    </row>
    <row r="16" spans="1:27" x14ac:dyDescent="0.3">
      <c r="A16" s="6" t="s">
        <v>109</v>
      </c>
      <c r="B16" s="7"/>
      <c r="C16" s="13">
        <f>C17/B17+C18/B18</f>
        <v>256.17283950617286</v>
      </c>
      <c r="D16" s="100">
        <v>305.51851851851848</v>
      </c>
      <c r="E16" s="13">
        <f t="shared" si="0"/>
        <v>-49.345679012345613</v>
      </c>
      <c r="F16" s="7">
        <f t="shared" si="9"/>
        <v>83.848547298662481</v>
      </c>
      <c r="H16" s="6" t="s">
        <v>109</v>
      </c>
      <c r="I16" s="7"/>
      <c r="J16" s="8">
        <v>45.395061728395063</v>
      </c>
      <c r="K16" s="100">
        <v>305.51851851851848</v>
      </c>
      <c r="L16" s="13">
        <f t="shared" si="2"/>
        <v>-260.12345679012344</v>
      </c>
      <c r="M16" s="7">
        <f t="shared" si="10"/>
        <v>14.858366670707564</v>
      </c>
      <c r="O16" s="6" t="s">
        <v>109</v>
      </c>
      <c r="P16" s="7"/>
      <c r="Q16" s="13">
        <v>210.77777777777777</v>
      </c>
      <c r="R16" s="100">
        <v>305.51851851851848</v>
      </c>
      <c r="S16" s="13">
        <f>Q16-R16</f>
        <v>-94.740740740740705</v>
      </c>
      <c r="T16" s="7">
        <f t="shared" si="11"/>
        <v>68.990180627954913</v>
      </c>
      <c r="V16" s="6" t="s">
        <v>109</v>
      </c>
      <c r="W16" s="7"/>
      <c r="X16" s="13">
        <v>0</v>
      </c>
      <c r="Y16" s="100">
        <v>305.51851851851848</v>
      </c>
      <c r="Z16" s="13">
        <f>X16-Y16</f>
        <v>-305.51851851851848</v>
      </c>
      <c r="AA16" s="7">
        <f t="shared" si="6"/>
        <v>0</v>
      </c>
    </row>
    <row r="17" spans="1:27" x14ac:dyDescent="0.3">
      <c r="A17" s="9" t="s">
        <v>110</v>
      </c>
      <c r="B17" s="10">
        <v>1</v>
      </c>
      <c r="C17" s="11">
        <f>J17+Q17+X17</f>
        <v>148.33333333333334</v>
      </c>
      <c r="D17" s="99">
        <v>187</v>
      </c>
      <c r="E17" s="11">
        <f t="shared" si="0"/>
        <v>-38.666666666666657</v>
      </c>
      <c r="F17" s="10">
        <f t="shared" si="9"/>
        <v>79.322638146167563</v>
      </c>
      <c r="H17" s="9" t="s">
        <v>110</v>
      </c>
      <c r="I17" s="10">
        <v>1</v>
      </c>
      <c r="J17" s="12">
        <v>19.5</v>
      </c>
      <c r="K17" s="99">
        <v>187</v>
      </c>
      <c r="L17" s="11">
        <f t="shared" si="2"/>
        <v>-167.5</v>
      </c>
      <c r="M17" s="10">
        <f t="shared" si="10"/>
        <v>10.427807486631016</v>
      </c>
      <c r="O17" s="9" t="s">
        <v>110</v>
      </c>
      <c r="P17" s="10">
        <v>1</v>
      </c>
      <c r="Q17" s="12">
        <v>128.83333333333334</v>
      </c>
      <c r="R17" s="99">
        <v>187</v>
      </c>
      <c r="S17" s="11">
        <f t="shared" si="4"/>
        <v>-58.166666666666657</v>
      </c>
      <c r="T17" s="10">
        <f t="shared" si="11"/>
        <v>68.894830659536538</v>
      </c>
      <c r="V17" s="9" t="s">
        <v>110</v>
      </c>
      <c r="W17" s="10">
        <v>1</v>
      </c>
      <c r="X17" s="12">
        <v>0</v>
      </c>
      <c r="Y17" s="99">
        <v>187</v>
      </c>
      <c r="Z17" s="11">
        <f>X17-Y17</f>
        <v>-187</v>
      </c>
      <c r="AA17" s="10">
        <f t="shared" si="6"/>
        <v>0</v>
      </c>
    </row>
    <row r="18" spans="1:27" x14ac:dyDescent="0.3">
      <c r="A18" s="9" t="s">
        <v>111</v>
      </c>
      <c r="B18" s="10">
        <v>2.7</v>
      </c>
      <c r="C18" s="11">
        <f>J18+Q18+X18</f>
        <v>291.16666666666669</v>
      </c>
      <c r="D18" s="99">
        <v>320</v>
      </c>
      <c r="E18" s="11">
        <f t="shared" si="0"/>
        <v>-28.833333333333314</v>
      </c>
      <c r="F18" s="10">
        <f t="shared" si="9"/>
        <v>90.989583333333343</v>
      </c>
      <c r="H18" s="9" t="s">
        <v>111</v>
      </c>
      <c r="I18" s="10">
        <v>2.7</v>
      </c>
      <c r="J18" s="12">
        <v>69.916666666666671</v>
      </c>
      <c r="K18" s="99">
        <v>320</v>
      </c>
      <c r="L18" s="11">
        <f t="shared" si="2"/>
        <v>-250.08333333333331</v>
      </c>
      <c r="M18" s="10">
        <f t="shared" si="10"/>
        <v>21.848958333333336</v>
      </c>
      <c r="O18" s="9" t="s">
        <v>111</v>
      </c>
      <c r="P18" s="10">
        <v>2.7</v>
      </c>
      <c r="Q18" s="12">
        <v>221.25</v>
      </c>
      <c r="R18" s="99">
        <v>320</v>
      </c>
      <c r="S18" s="11">
        <f t="shared" si="4"/>
        <v>-98.75</v>
      </c>
      <c r="T18" s="10">
        <f t="shared" si="11"/>
        <v>69.140625</v>
      </c>
      <c r="V18" s="9" t="s">
        <v>111</v>
      </c>
      <c r="W18" s="10">
        <v>2.7</v>
      </c>
      <c r="X18" s="12">
        <v>0</v>
      </c>
      <c r="Y18" s="99">
        <v>320</v>
      </c>
      <c r="Z18" s="11">
        <f>X18-Y18</f>
        <v>-320</v>
      </c>
      <c r="AA18" s="10">
        <f t="shared" si="6"/>
        <v>0</v>
      </c>
    </row>
    <row r="19" spans="1:27" x14ac:dyDescent="0.3">
      <c r="A19" s="6" t="s">
        <v>112</v>
      </c>
      <c r="B19" s="7"/>
      <c r="C19" s="13">
        <f>C20/B20+C21/B21+C22/B22</f>
        <v>358.94444444444446</v>
      </c>
      <c r="D19" s="100">
        <v>580.55555555555566</v>
      </c>
      <c r="E19" s="13">
        <f t="shared" si="0"/>
        <v>-221.6111111111112</v>
      </c>
      <c r="F19" s="7">
        <f t="shared" si="9"/>
        <v>61.827751196172237</v>
      </c>
      <c r="H19" s="6" t="s">
        <v>112</v>
      </c>
      <c r="I19" s="7"/>
      <c r="J19" s="8">
        <v>124.36111111111111</v>
      </c>
      <c r="K19" s="100">
        <v>580.55555555555566</v>
      </c>
      <c r="L19" s="13">
        <f t="shared" si="2"/>
        <v>-456.19444444444457</v>
      </c>
      <c r="M19" s="7">
        <f t="shared" si="10"/>
        <v>21.421052631578945</v>
      </c>
      <c r="O19" s="6" t="s">
        <v>112</v>
      </c>
      <c r="P19" s="7"/>
      <c r="Q19" s="13">
        <v>83.416666666666671</v>
      </c>
      <c r="R19" s="100">
        <v>580.55555555555566</v>
      </c>
      <c r="S19" s="13">
        <f t="shared" si="4"/>
        <v>-497.13888888888897</v>
      </c>
      <c r="T19" s="7">
        <f t="shared" si="11"/>
        <v>14.368421052631579</v>
      </c>
      <c r="V19" s="6" t="s">
        <v>112</v>
      </c>
      <c r="W19" s="7"/>
      <c r="X19" s="13">
        <v>151.16666666666666</v>
      </c>
      <c r="Y19" s="100">
        <v>580.55555555555566</v>
      </c>
      <c r="Z19" s="13">
        <f t="shared" ref="Z19:Z29" si="12">X19-Y19</f>
        <v>-429.38888888888903</v>
      </c>
      <c r="AA19" s="7">
        <f t="shared" si="6"/>
        <v>26.038277511961716</v>
      </c>
    </row>
    <row r="20" spans="1:27" x14ac:dyDescent="0.3">
      <c r="A20" s="9" t="s">
        <v>87</v>
      </c>
      <c r="B20" s="10">
        <v>1</v>
      </c>
      <c r="C20" s="11">
        <f>J20+Q20+X20</f>
        <v>267.83333333333331</v>
      </c>
      <c r="D20" s="99">
        <v>185</v>
      </c>
      <c r="E20" s="11">
        <f t="shared" si="0"/>
        <v>82.833333333333314</v>
      </c>
      <c r="F20" s="10">
        <f t="shared" si="9"/>
        <v>144.77477477477476</v>
      </c>
      <c r="H20" s="9" t="s">
        <v>87</v>
      </c>
      <c r="I20" s="10">
        <v>1</v>
      </c>
      <c r="J20" s="12">
        <v>88.25</v>
      </c>
      <c r="K20" s="99">
        <v>185</v>
      </c>
      <c r="L20" s="11">
        <f t="shared" si="2"/>
        <v>-96.75</v>
      </c>
      <c r="M20" s="10">
        <f t="shared" si="10"/>
        <v>47.702702702702702</v>
      </c>
      <c r="O20" s="9" t="s">
        <v>87</v>
      </c>
      <c r="P20" s="10">
        <v>1</v>
      </c>
      <c r="Q20" s="11">
        <v>28.416666666666668</v>
      </c>
      <c r="R20" s="99">
        <v>185</v>
      </c>
      <c r="S20" s="11">
        <f t="shared" si="4"/>
        <v>-156.58333333333334</v>
      </c>
      <c r="T20" s="10">
        <f t="shared" si="11"/>
        <v>15.360360360360362</v>
      </c>
      <c r="V20" s="9" t="s">
        <v>87</v>
      </c>
      <c r="W20" s="10">
        <v>1</v>
      </c>
      <c r="X20" s="12">
        <v>151.16666666666666</v>
      </c>
      <c r="Y20" s="99">
        <v>185</v>
      </c>
      <c r="Z20" s="11">
        <f t="shared" si="12"/>
        <v>-33.833333333333343</v>
      </c>
      <c r="AA20" s="10">
        <f t="shared" si="6"/>
        <v>81.711711711711715</v>
      </c>
    </row>
    <row r="21" spans="1:27" x14ac:dyDescent="0.3">
      <c r="A21" s="9" t="s">
        <v>113</v>
      </c>
      <c r="B21" s="10">
        <v>0.15</v>
      </c>
      <c r="C21" s="11">
        <f t="shared" ref="C21:C22" si="13">J21+Q21+X21</f>
        <v>13.666666666666668</v>
      </c>
      <c r="D21" s="99">
        <v>26</v>
      </c>
      <c r="E21" s="11">
        <f t="shared" si="0"/>
        <v>-12.333333333333332</v>
      </c>
      <c r="F21" s="10">
        <f t="shared" si="9"/>
        <v>52.564102564102569</v>
      </c>
      <c r="H21" s="9" t="s">
        <v>113</v>
      </c>
      <c r="I21" s="10">
        <v>0.15</v>
      </c>
      <c r="J21" s="12">
        <v>5.416666666666667</v>
      </c>
      <c r="K21" s="99">
        <v>26</v>
      </c>
      <c r="L21" s="11">
        <f t="shared" si="2"/>
        <v>-20.583333333333332</v>
      </c>
      <c r="M21" s="10">
        <f t="shared" si="10"/>
        <v>20.833333333333336</v>
      </c>
      <c r="O21" s="9" t="s">
        <v>113</v>
      </c>
      <c r="P21" s="10">
        <v>0.15</v>
      </c>
      <c r="Q21" s="11">
        <v>8.25</v>
      </c>
      <c r="R21" s="99">
        <v>26</v>
      </c>
      <c r="S21" s="11">
        <f t="shared" si="4"/>
        <v>-17.75</v>
      </c>
      <c r="T21" s="10">
        <f t="shared" si="11"/>
        <v>31.73076923076923</v>
      </c>
      <c r="V21" s="9" t="s">
        <v>113</v>
      </c>
      <c r="W21" s="10">
        <v>0.15</v>
      </c>
      <c r="X21" s="12">
        <v>0</v>
      </c>
      <c r="Y21" s="99">
        <v>26</v>
      </c>
      <c r="Z21" s="11">
        <f t="shared" si="12"/>
        <v>-26</v>
      </c>
      <c r="AA21" s="10">
        <f t="shared" si="6"/>
        <v>0</v>
      </c>
    </row>
    <row r="22" spans="1:27" x14ac:dyDescent="0.3">
      <c r="A22" s="9" t="s">
        <v>114</v>
      </c>
      <c r="B22" s="10">
        <v>0.9</v>
      </c>
      <c r="C22" s="11">
        <f t="shared" si="13"/>
        <v>0</v>
      </c>
      <c r="D22" s="99">
        <v>200</v>
      </c>
      <c r="E22" s="11">
        <f t="shared" si="0"/>
        <v>-200</v>
      </c>
      <c r="F22" s="10">
        <f t="shared" si="9"/>
        <v>0</v>
      </c>
      <c r="H22" s="9" t="s">
        <v>114</v>
      </c>
      <c r="I22" s="10">
        <v>0.9</v>
      </c>
      <c r="J22" s="12">
        <v>0</v>
      </c>
      <c r="K22" s="99">
        <v>200</v>
      </c>
      <c r="L22" s="11">
        <f t="shared" si="2"/>
        <v>-200</v>
      </c>
      <c r="M22" s="10">
        <f t="shared" si="10"/>
        <v>0</v>
      </c>
      <c r="O22" s="9" t="s">
        <v>114</v>
      </c>
      <c r="P22" s="10">
        <v>0.9</v>
      </c>
      <c r="Q22" s="11">
        <v>0</v>
      </c>
      <c r="R22" s="99">
        <v>200</v>
      </c>
      <c r="S22" s="11">
        <f t="shared" si="4"/>
        <v>-200</v>
      </c>
      <c r="T22" s="10">
        <f t="shared" si="11"/>
        <v>0</v>
      </c>
      <c r="V22" s="9" t="s">
        <v>114</v>
      </c>
      <c r="W22" s="10">
        <v>0.9</v>
      </c>
      <c r="X22" s="12">
        <v>0</v>
      </c>
      <c r="Y22" s="99">
        <v>200</v>
      </c>
      <c r="Z22" s="11">
        <f t="shared" si="12"/>
        <v>-200</v>
      </c>
      <c r="AA22" s="10">
        <f t="shared" si="6"/>
        <v>0</v>
      </c>
    </row>
    <row r="23" spans="1:27" ht="49.5" x14ac:dyDescent="0.3">
      <c r="A23" s="9" t="s">
        <v>115</v>
      </c>
      <c r="B23" s="10"/>
      <c r="C23" s="11">
        <f>J23+Q23+X23</f>
        <v>0</v>
      </c>
      <c r="D23" s="99">
        <v>0</v>
      </c>
      <c r="E23" s="11">
        <f t="shared" si="0"/>
        <v>0</v>
      </c>
      <c r="F23" s="10">
        <v>0</v>
      </c>
      <c r="H23" s="9" t="s">
        <v>115</v>
      </c>
      <c r="I23" s="10"/>
      <c r="J23" s="12">
        <v>0</v>
      </c>
      <c r="K23" s="99">
        <v>0</v>
      </c>
      <c r="L23" s="11">
        <f t="shared" si="2"/>
        <v>0</v>
      </c>
      <c r="M23" s="10">
        <v>0</v>
      </c>
      <c r="O23" s="9" t="s">
        <v>115</v>
      </c>
      <c r="P23" s="10"/>
      <c r="Q23" s="11">
        <v>0</v>
      </c>
      <c r="R23" s="99">
        <v>0</v>
      </c>
      <c r="S23" s="11">
        <f t="shared" si="4"/>
        <v>0</v>
      </c>
      <c r="T23" s="10">
        <v>0</v>
      </c>
      <c r="V23" s="9" t="s">
        <v>115</v>
      </c>
      <c r="W23" s="10"/>
      <c r="X23" s="12">
        <v>0</v>
      </c>
      <c r="Y23" s="99">
        <v>0</v>
      </c>
      <c r="Z23" s="11">
        <f>X23-Y23</f>
        <v>0</v>
      </c>
      <c r="AA23" s="10" t="e">
        <f t="shared" si="6"/>
        <v>#DIV/0!</v>
      </c>
    </row>
    <row r="24" spans="1:27" ht="33" x14ac:dyDescent="0.3">
      <c r="A24" s="6" t="s">
        <v>116</v>
      </c>
      <c r="B24" s="7"/>
      <c r="C24" s="13">
        <f>C25/B25+C26/B26+C27/B27+C28/B28+C29/B29</f>
        <v>215.83333333333337</v>
      </c>
      <c r="D24" s="100">
        <v>408.57142857142856</v>
      </c>
      <c r="E24" s="13">
        <f t="shared" si="0"/>
        <v>-192.73809523809518</v>
      </c>
      <c r="F24" s="7">
        <f t="shared" ref="F24:F29" si="14">C24*100/D24</f>
        <v>52.826340326340336</v>
      </c>
      <c r="H24" s="6" t="s">
        <v>116</v>
      </c>
      <c r="I24" s="7"/>
      <c r="J24" s="8">
        <v>89.642857142857153</v>
      </c>
      <c r="K24" s="100">
        <v>408.57142857142856</v>
      </c>
      <c r="L24" s="13">
        <f t="shared" si="2"/>
        <v>-318.92857142857139</v>
      </c>
      <c r="M24" s="7">
        <f t="shared" ref="M24:M29" si="15">J24*100/K24</f>
        <v>21.940559440559444</v>
      </c>
      <c r="O24" s="6" t="s">
        <v>116</v>
      </c>
      <c r="P24" s="7"/>
      <c r="Q24" s="13">
        <v>126.19047619047619</v>
      </c>
      <c r="R24" s="100">
        <v>408.57142857142856</v>
      </c>
      <c r="S24" s="13">
        <f t="shared" si="4"/>
        <v>-282.38095238095235</v>
      </c>
      <c r="T24" s="7">
        <f t="shared" ref="T24:T29" si="16">Q24*100/R24</f>
        <v>30.885780885780886</v>
      </c>
      <c r="V24" s="6" t="s">
        <v>116</v>
      </c>
      <c r="W24" s="7"/>
      <c r="X24" s="13">
        <v>0</v>
      </c>
      <c r="Y24" s="100">
        <v>408.57142857142856</v>
      </c>
      <c r="Z24" s="13">
        <f t="shared" si="12"/>
        <v>-408.57142857142856</v>
      </c>
      <c r="AA24" s="7">
        <f t="shared" si="6"/>
        <v>0</v>
      </c>
    </row>
    <row r="25" spans="1:27" x14ac:dyDescent="0.3">
      <c r="A25" s="9" t="s">
        <v>75</v>
      </c>
      <c r="B25" s="10">
        <v>1.5</v>
      </c>
      <c r="C25" s="11">
        <f t="shared" ref="C25:C33" si="17">J25+Q25+X25</f>
        <v>0</v>
      </c>
      <c r="D25" s="99">
        <v>120</v>
      </c>
      <c r="E25" s="11">
        <f t="shared" si="0"/>
        <v>-120</v>
      </c>
      <c r="F25" s="10">
        <f t="shared" si="14"/>
        <v>0</v>
      </c>
      <c r="H25" s="9" t="s">
        <v>75</v>
      </c>
      <c r="I25" s="10">
        <v>1.5</v>
      </c>
      <c r="J25" s="12">
        <v>0</v>
      </c>
      <c r="K25" s="99">
        <v>120</v>
      </c>
      <c r="L25" s="11">
        <f t="shared" si="2"/>
        <v>-120</v>
      </c>
      <c r="M25" s="10">
        <f t="shared" si="15"/>
        <v>0</v>
      </c>
      <c r="O25" s="9" t="s">
        <v>75</v>
      </c>
      <c r="P25" s="10">
        <v>1.5</v>
      </c>
      <c r="Q25" s="12">
        <v>0</v>
      </c>
      <c r="R25" s="99">
        <v>120</v>
      </c>
      <c r="S25" s="11">
        <f t="shared" si="4"/>
        <v>-120</v>
      </c>
      <c r="T25" s="10">
        <f t="shared" si="16"/>
        <v>0</v>
      </c>
      <c r="V25" s="9" t="s">
        <v>75</v>
      </c>
      <c r="W25" s="10">
        <v>1.5</v>
      </c>
      <c r="X25" s="12">
        <v>0</v>
      </c>
      <c r="Y25" s="99">
        <v>120</v>
      </c>
      <c r="Z25" s="11">
        <f t="shared" si="12"/>
        <v>-120</v>
      </c>
      <c r="AA25" s="10">
        <f t="shared" si="6"/>
        <v>0</v>
      </c>
    </row>
    <row r="26" spans="1:27" x14ac:dyDescent="0.3">
      <c r="A26" s="9" t="s">
        <v>74</v>
      </c>
      <c r="B26" s="10">
        <v>1</v>
      </c>
      <c r="C26" s="11">
        <f t="shared" si="17"/>
        <v>0</v>
      </c>
      <c r="D26" s="99">
        <v>200</v>
      </c>
      <c r="E26" s="11">
        <f t="shared" si="0"/>
        <v>-200</v>
      </c>
      <c r="F26" s="10">
        <f t="shared" si="14"/>
        <v>0</v>
      </c>
      <c r="H26" s="9" t="s">
        <v>74</v>
      </c>
      <c r="I26" s="10">
        <v>1</v>
      </c>
      <c r="J26" s="12">
        <v>0</v>
      </c>
      <c r="K26" s="99">
        <v>200</v>
      </c>
      <c r="L26" s="11">
        <f t="shared" si="2"/>
        <v>-200</v>
      </c>
      <c r="M26" s="10">
        <f t="shared" si="15"/>
        <v>0</v>
      </c>
      <c r="O26" s="9" t="s">
        <v>74</v>
      </c>
      <c r="P26" s="10">
        <v>1</v>
      </c>
      <c r="Q26" s="12">
        <v>0</v>
      </c>
      <c r="R26" s="99">
        <v>200</v>
      </c>
      <c r="S26" s="11">
        <f t="shared" si="4"/>
        <v>-200</v>
      </c>
      <c r="T26" s="10">
        <f t="shared" si="16"/>
        <v>0</v>
      </c>
      <c r="V26" s="9" t="s">
        <v>74</v>
      </c>
      <c r="W26" s="10">
        <v>1</v>
      </c>
      <c r="X26" s="12">
        <v>0</v>
      </c>
      <c r="Y26" s="99">
        <v>200</v>
      </c>
      <c r="Z26" s="11">
        <f t="shared" si="12"/>
        <v>-200</v>
      </c>
      <c r="AA26" s="10">
        <f t="shared" si="6"/>
        <v>0</v>
      </c>
    </row>
    <row r="27" spans="1:27" x14ac:dyDescent="0.3">
      <c r="A27" s="9" t="s">
        <v>86</v>
      </c>
      <c r="B27" s="10">
        <v>0.7</v>
      </c>
      <c r="C27" s="11">
        <f t="shared" si="17"/>
        <v>151.08333333333334</v>
      </c>
      <c r="D27" s="99">
        <v>50</v>
      </c>
      <c r="E27" s="11">
        <f t="shared" si="0"/>
        <v>101.08333333333334</v>
      </c>
      <c r="F27" s="10">
        <f t="shared" si="14"/>
        <v>302.16666666666669</v>
      </c>
      <c r="H27" s="9" t="s">
        <v>86</v>
      </c>
      <c r="I27" s="10">
        <v>0.7</v>
      </c>
      <c r="J27" s="12">
        <v>62.750000000000007</v>
      </c>
      <c r="K27" s="99">
        <v>50</v>
      </c>
      <c r="L27" s="11">
        <f t="shared" si="2"/>
        <v>12.750000000000007</v>
      </c>
      <c r="M27" s="10">
        <f t="shared" si="15"/>
        <v>125.50000000000001</v>
      </c>
      <c r="O27" s="9" t="s">
        <v>86</v>
      </c>
      <c r="P27" s="10">
        <v>0.7</v>
      </c>
      <c r="Q27" s="12">
        <v>88.333333333333329</v>
      </c>
      <c r="R27" s="99">
        <v>50</v>
      </c>
      <c r="S27" s="11">
        <f t="shared" si="4"/>
        <v>38.333333333333329</v>
      </c>
      <c r="T27" s="10">
        <f t="shared" si="16"/>
        <v>176.66666666666663</v>
      </c>
      <c r="V27" s="9" t="s">
        <v>86</v>
      </c>
      <c r="W27" s="10">
        <v>0.7</v>
      </c>
      <c r="X27" s="12">
        <v>0</v>
      </c>
      <c r="Y27" s="99">
        <v>50</v>
      </c>
      <c r="Z27" s="11">
        <f t="shared" si="12"/>
        <v>-50</v>
      </c>
      <c r="AA27" s="10">
        <f t="shared" si="6"/>
        <v>0</v>
      </c>
    </row>
    <row r="28" spans="1:27" x14ac:dyDescent="0.3">
      <c r="A28" s="9" t="s">
        <v>80</v>
      </c>
      <c r="B28" s="10">
        <v>0.7</v>
      </c>
      <c r="C28" s="11">
        <f t="shared" si="17"/>
        <v>0</v>
      </c>
      <c r="D28" s="99">
        <v>20</v>
      </c>
      <c r="E28" s="11">
        <f t="shared" si="0"/>
        <v>-20</v>
      </c>
      <c r="F28" s="10">
        <f t="shared" si="14"/>
        <v>0</v>
      </c>
      <c r="H28" s="9" t="s">
        <v>80</v>
      </c>
      <c r="I28" s="10">
        <v>0.7</v>
      </c>
      <c r="J28" s="12">
        <v>0</v>
      </c>
      <c r="K28" s="99">
        <v>20</v>
      </c>
      <c r="L28" s="11">
        <f t="shared" si="2"/>
        <v>-20</v>
      </c>
      <c r="M28" s="10">
        <f t="shared" si="15"/>
        <v>0</v>
      </c>
      <c r="O28" s="9" t="s">
        <v>80</v>
      </c>
      <c r="P28" s="10">
        <v>0.7</v>
      </c>
      <c r="Q28" s="12">
        <v>0</v>
      </c>
      <c r="R28" s="99">
        <v>20</v>
      </c>
      <c r="S28" s="11">
        <f t="shared" si="4"/>
        <v>-20</v>
      </c>
      <c r="T28" s="10">
        <f t="shared" si="16"/>
        <v>0</v>
      </c>
      <c r="V28" s="9" t="s">
        <v>80</v>
      </c>
      <c r="W28" s="10">
        <v>0.7</v>
      </c>
      <c r="X28" s="12">
        <v>0</v>
      </c>
      <c r="Y28" s="99">
        <v>20</v>
      </c>
      <c r="Z28" s="11">
        <f t="shared" si="12"/>
        <v>-20</v>
      </c>
      <c r="AA28" s="10">
        <f t="shared" si="6"/>
        <v>0</v>
      </c>
    </row>
    <row r="29" spans="1:27" x14ac:dyDescent="0.3">
      <c r="A29" s="9" t="s">
        <v>79</v>
      </c>
      <c r="B29" s="10">
        <v>0.7</v>
      </c>
      <c r="C29" s="11">
        <f t="shared" si="17"/>
        <v>0</v>
      </c>
      <c r="D29" s="99">
        <v>20</v>
      </c>
      <c r="E29" s="11">
        <f t="shared" si="0"/>
        <v>-20</v>
      </c>
      <c r="F29" s="10">
        <f t="shared" si="14"/>
        <v>0</v>
      </c>
      <c r="H29" s="9" t="s">
        <v>79</v>
      </c>
      <c r="I29" s="10">
        <v>0.7</v>
      </c>
      <c r="J29" s="12">
        <v>0</v>
      </c>
      <c r="K29" s="99">
        <v>20</v>
      </c>
      <c r="L29" s="11">
        <f t="shared" si="2"/>
        <v>-20</v>
      </c>
      <c r="M29" s="10">
        <f t="shared" si="15"/>
        <v>0</v>
      </c>
      <c r="O29" s="9" t="s">
        <v>79</v>
      </c>
      <c r="P29" s="10">
        <v>0.7</v>
      </c>
      <c r="Q29" s="12">
        <v>0</v>
      </c>
      <c r="R29" s="99">
        <v>20</v>
      </c>
      <c r="S29" s="11">
        <f t="shared" si="4"/>
        <v>-20</v>
      </c>
      <c r="T29" s="10">
        <f t="shared" si="16"/>
        <v>0</v>
      </c>
      <c r="V29" s="9" t="s">
        <v>79</v>
      </c>
      <c r="W29" s="10">
        <v>0.7</v>
      </c>
      <c r="X29" s="12">
        <v>0</v>
      </c>
      <c r="Y29" s="99">
        <v>20</v>
      </c>
      <c r="Z29" s="11">
        <f t="shared" si="12"/>
        <v>-20</v>
      </c>
      <c r="AA29" s="10">
        <f t="shared" si="6"/>
        <v>0</v>
      </c>
    </row>
    <row r="30" spans="1:27" ht="33" x14ac:dyDescent="0.3">
      <c r="A30" s="6" t="s">
        <v>117</v>
      </c>
      <c r="B30" s="7"/>
      <c r="C30" s="11">
        <f t="shared" si="17"/>
        <v>0</v>
      </c>
      <c r="D30" s="100"/>
      <c r="E30" s="13"/>
      <c r="F30" s="7"/>
      <c r="H30" s="6" t="s">
        <v>117</v>
      </c>
      <c r="I30" s="7"/>
      <c r="J30" s="8"/>
      <c r="K30" s="100"/>
      <c r="L30" s="13"/>
      <c r="M30" s="7"/>
      <c r="O30" s="6" t="s">
        <v>117</v>
      </c>
      <c r="P30" s="7"/>
      <c r="Q30" s="13"/>
      <c r="R30" s="100"/>
      <c r="S30" s="13"/>
      <c r="T30" s="7"/>
      <c r="V30" s="6" t="s">
        <v>117</v>
      </c>
      <c r="W30" s="7"/>
      <c r="X30" s="8"/>
      <c r="Y30" s="100"/>
      <c r="Z30" s="13"/>
      <c r="AA30" s="7" t="e">
        <f t="shared" si="6"/>
        <v>#DIV/0!</v>
      </c>
    </row>
    <row r="31" spans="1:27" ht="33" x14ac:dyDescent="0.3">
      <c r="A31" s="9" t="s">
        <v>118</v>
      </c>
      <c r="B31" s="10">
        <v>2.4</v>
      </c>
      <c r="C31" s="11">
        <f t="shared" si="17"/>
        <v>13.416666666666668</v>
      </c>
      <c r="D31" s="99">
        <v>35</v>
      </c>
      <c r="E31" s="11">
        <f t="shared" ref="E31:E36" si="18">C31-D31</f>
        <v>-21.583333333333332</v>
      </c>
      <c r="F31" s="10">
        <f t="shared" ref="F31:F36" si="19">C31*100/D31</f>
        <v>38.333333333333336</v>
      </c>
      <c r="H31" s="9" t="s">
        <v>118</v>
      </c>
      <c r="I31" s="10">
        <v>2.4</v>
      </c>
      <c r="J31" s="12">
        <v>8</v>
      </c>
      <c r="K31" s="99">
        <v>35</v>
      </c>
      <c r="L31" s="11">
        <f t="shared" ref="L31:L36" si="20">J31-K31</f>
        <v>-27</v>
      </c>
      <c r="M31" s="10">
        <f t="shared" ref="M31:M36" si="21">J31*100/K31</f>
        <v>22.857142857142858</v>
      </c>
      <c r="O31" s="9" t="s">
        <v>118</v>
      </c>
      <c r="P31" s="10">
        <v>2.4</v>
      </c>
      <c r="Q31" s="12">
        <v>5.416666666666667</v>
      </c>
      <c r="R31" s="99">
        <v>35</v>
      </c>
      <c r="S31" s="11">
        <f t="shared" ref="S31:S36" si="22">Q31-R31</f>
        <v>-29.583333333333332</v>
      </c>
      <c r="T31" s="10">
        <f t="shared" ref="T31:T36" si="23">Q31*100/R31</f>
        <v>15.476190476190478</v>
      </c>
      <c r="V31" s="9" t="s">
        <v>118</v>
      </c>
      <c r="W31" s="10">
        <v>2.4</v>
      </c>
      <c r="X31" s="12">
        <v>0</v>
      </c>
      <c r="Y31" s="99">
        <v>35</v>
      </c>
      <c r="Z31" s="11">
        <f t="shared" ref="Z31:Z33" si="24">X31-Y31</f>
        <v>-35</v>
      </c>
      <c r="AA31" s="10">
        <f t="shared" si="6"/>
        <v>0</v>
      </c>
    </row>
    <row r="32" spans="1:27" x14ac:dyDescent="0.3">
      <c r="A32" s="9" t="s">
        <v>71</v>
      </c>
      <c r="B32" s="10"/>
      <c r="C32" s="11">
        <f>J32+Q32+X32</f>
        <v>0</v>
      </c>
      <c r="D32" s="99"/>
      <c r="E32" s="11">
        <f t="shared" si="18"/>
        <v>0</v>
      </c>
      <c r="F32" s="10" t="e">
        <f>C32*100/D32</f>
        <v>#DIV/0!</v>
      </c>
      <c r="H32" s="9" t="s">
        <v>71</v>
      </c>
      <c r="I32" s="10"/>
      <c r="J32" s="12">
        <v>0</v>
      </c>
      <c r="K32" s="99"/>
      <c r="L32" s="11">
        <f t="shared" si="20"/>
        <v>0</v>
      </c>
      <c r="M32" s="10" t="e">
        <f t="shared" si="21"/>
        <v>#DIV/0!</v>
      </c>
      <c r="O32" s="9" t="s">
        <v>71</v>
      </c>
      <c r="P32" s="10"/>
      <c r="Q32" s="12"/>
      <c r="R32" s="99"/>
      <c r="S32" s="11">
        <f t="shared" si="22"/>
        <v>0</v>
      </c>
      <c r="T32" s="10" t="e">
        <f t="shared" si="23"/>
        <v>#DIV/0!</v>
      </c>
      <c r="V32" s="9" t="s">
        <v>71</v>
      </c>
      <c r="W32" s="10"/>
      <c r="X32" s="12">
        <v>0</v>
      </c>
      <c r="Y32" s="99"/>
      <c r="Z32" s="11"/>
      <c r="AA32" s="10"/>
    </row>
    <row r="33" spans="1:27" x14ac:dyDescent="0.3">
      <c r="A33" s="9" t="s">
        <v>72</v>
      </c>
      <c r="B33" s="10"/>
      <c r="C33" s="11">
        <f t="shared" si="17"/>
        <v>13.333333333333334</v>
      </c>
      <c r="D33" s="99">
        <v>18</v>
      </c>
      <c r="E33" s="11">
        <f t="shared" si="18"/>
        <v>-4.6666666666666661</v>
      </c>
      <c r="F33" s="10">
        <f t="shared" si="19"/>
        <v>74.074074074074076</v>
      </c>
      <c r="H33" s="9" t="s">
        <v>72</v>
      </c>
      <c r="I33" s="10"/>
      <c r="J33" s="12">
        <v>1</v>
      </c>
      <c r="K33" s="99">
        <v>18</v>
      </c>
      <c r="L33" s="11">
        <f t="shared" si="20"/>
        <v>-17</v>
      </c>
      <c r="M33" s="10">
        <f t="shared" si="21"/>
        <v>5.5555555555555554</v>
      </c>
      <c r="O33" s="9" t="s">
        <v>72</v>
      </c>
      <c r="P33" s="10"/>
      <c r="Q33" s="12">
        <v>12.333333333333334</v>
      </c>
      <c r="R33" s="99">
        <v>18</v>
      </c>
      <c r="S33" s="11">
        <f t="shared" si="22"/>
        <v>-5.6666666666666661</v>
      </c>
      <c r="T33" s="10">
        <f t="shared" si="23"/>
        <v>68.518518518518533</v>
      </c>
      <c r="V33" s="9" t="s">
        <v>72</v>
      </c>
      <c r="W33" s="10"/>
      <c r="X33" s="12">
        <v>0</v>
      </c>
      <c r="Y33" s="99">
        <v>18</v>
      </c>
      <c r="Z33" s="11">
        <f t="shared" si="24"/>
        <v>-18</v>
      </c>
      <c r="AA33" s="10">
        <f t="shared" si="6"/>
        <v>0</v>
      </c>
    </row>
    <row r="34" spans="1:27" x14ac:dyDescent="0.3">
      <c r="A34" s="6" t="s">
        <v>119</v>
      </c>
      <c r="B34" s="7"/>
      <c r="C34" s="13">
        <f>C35/B35+C36/B36</f>
        <v>56.666666666666664</v>
      </c>
      <c r="D34" s="100">
        <v>45</v>
      </c>
      <c r="E34" s="13">
        <f t="shared" si="18"/>
        <v>11.666666666666664</v>
      </c>
      <c r="F34" s="7">
        <f t="shared" si="19"/>
        <v>125.92592592592591</v>
      </c>
      <c r="H34" s="6" t="s">
        <v>119</v>
      </c>
      <c r="I34" s="7"/>
      <c r="J34" s="8">
        <v>17.583333333333332</v>
      </c>
      <c r="K34" s="100">
        <v>45</v>
      </c>
      <c r="L34" s="13">
        <f t="shared" si="20"/>
        <v>-27.416666666666668</v>
      </c>
      <c r="M34" s="7">
        <f t="shared" si="21"/>
        <v>39.074074074074069</v>
      </c>
      <c r="O34" s="6" t="s">
        <v>119</v>
      </c>
      <c r="P34" s="7"/>
      <c r="Q34" s="13">
        <v>13.583333333333334</v>
      </c>
      <c r="R34" s="100">
        <v>45</v>
      </c>
      <c r="S34" s="13">
        <f t="shared" si="22"/>
        <v>-31.416666666666664</v>
      </c>
      <c r="T34" s="7">
        <f t="shared" si="23"/>
        <v>30.185185185185187</v>
      </c>
      <c r="V34" s="6" t="s">
        <v>119</v>
      </c>
      <c r="W34" s="7"/>
      <c r="X34" s="13">
        <v>25.5</v>
      </c>
      <c r="Y34" s="100">
        <v>45</v>
      </c>
      <c r="Z34" s="13">
        <f>X34-Y34</f>
        <v>-19.5</v>
      </c>
      <c r="AA34" s="7">
        <f t="shared" si="6"/>
        <v>56.666666666666664</v>
      </c>
    </row>
    <row r="35" spans="1:27" x14ac:dyDescent="0.3">
      <c r="A35" s="9" t="s">
        <v>73</v>
      </c>
      <c r="B35" s="10">
        <v>1</v>
      </c>
      <c r="C35" s="11">
        <f t="shared" ref="C35:C36" si="25">J35+Q35+X35</f>
        <v>36.666666666666664</v>
      </c>
      <c r="D35" s="99">
        <v>35</v>
      </c>
      <c r="E35" s="11">
        <f t="shared" si="18"/>
        <v>1.6666666666666643</v>
      </c>
      <c r="F35" s="10">
        <f t="shared" si="19"/>
        <v>104.76190476190476</v>
      </c>
      <c r="H35" s="9" t="s">
        <v>73</v>
      </c>
      <c r="I35" s="10">
        <v>1</v>
      </c>
      <c r="J35" s="12">
        <v>17.583333333333332</v>
      </c>
      <c r="K35" s="99">
        <v>35</v>
      </c>
      <c r="L35" s="11">
        <f t="shared" si="20"/>
        <v>-17.416666666666668</v>
      </c>
      <c r="M35" s="10">
        <f t="shared" si="21"/>
        <v>50.238095238095234</v>
      </c>
      <c r="O35" s="9" t="s">
        <v>73</v>
      </c>
      <c r="P35" s="10">
        <v>1</v>
      </c>
      <c r="Q35" s="12">
        <v>13.583333333333334</v>
      </c>
      <c r="R35" s="99">
        <v>35</v>
      </c>
      <c r="S35" s="11">
        <f t="shared" si="22"/>
        <v>-21.416666666666664</v>
      </c>
      <c r="T35" s="10">
        <f t="shared" si="23"/>
        <v>38.809523809523817</v>
      </c>
      <c r="V35" s="9" t="s">
        <v>73</v>
      </c>
      <c r="W35" s="10">
        <v>1</v>
      </c>
      <c r="X35" s="12">
        <v>5.5</v>
      </c>
      <c r="Y35" s="99">
        <v>35</v>
      </c>
      <c r="Z35" s="11">
        <f t="shared" ref="Z35:Z36" si="26">X35-Y35</f>
        <v>-29.5</v>
      </c>
      <c r="AA35" s="10">
        <f t="shared" si="6"/>
        <v>15.714285714285714</v>
      </c>
    </row>
    <row r="36" spans="1:27" ht="33" x14ac:dyDescent="0.3">
      <c r="A36" s="9" t="s">
        <v>427</v>
      </c>
      <c r="B36" s="10">
        <v>1.5</v>
      </c>
      <c r="C36" s="11">
        <f t="shared" si="25"/>
        <v>30</v>
      </c>
      <c r="D36" s="99">
        <v>15</v>
      </c>
      <c r="E36" s="11">
        <f t="shared" si="18"/>
        <v>15</v>
      </c>
      <c r="F36" s="10">
        <f t="shared" si="19"/>
        <v>200</v>
      </c>
      <c r="H36" s="9" t="s">
        <v>427</v>
      </c>
      <c r="I36" s="10">
        <v>1.5</v>
      </c>
      <c r="J36" s="12">
        <v>0</v>
      </c>
      <c r="K36" s="99">
        <v>15</v>
      </c>
      <c r="L36" s="11">
        <f t="shared" si="20"/>
        <v>-15</v>
      </c>
      <c r="M36" s="10">
        <f t="shared" si="21"/>
        <v>0</v>
      </c>
      <c r="O36" s="9" t="s">
        <v>427</v>
      </c>
      <c r="P36" s="10">
        <v>1.5</v>
      </c>
      <c r="Q36" s="12">
        <v>0</v>
      </c>
      <c r="R36" s="99">
        <v>15</v>
      </c>
      <c r="S36" s="11">
        <f t="shared" si="22"/>
        <v>-15</v>
      </c>
      <c r="T36" s="10">
        <f t="shared" si="23"/>
        <v>0</v>
      </c>
      <c r="V36" s="9" t="s">
        <v>427</v>
      </c>
      <c r="W36" s="10">
        <v>1.5</v>
      </c>
      <c r="X36" s="12">
        <v>30</v>
      </c>
      <c r="Y36" s="99">
        <v>15</v>
      </c>
      <c r="Z36" s="11">
        <f t="shared" si="26"/>
        <v>15</v>
      </c>
      <c r="AA36" s="10">
        <f t="shared" si="6"/>
        <v>200</v>
      </c>
    </row>
    <row r="37" spans="1:27" x14ac:dyDescent="0.3">
      <c r="A37" s="6" t="s">
        <v>120</v>
      </c>
      <c r="B37" s="6"/>
      <c r="C37" s="6"/>
      <c r="D37" s="101"/>
      <c r="E37" s="6"/>
      <c r="F37" s="6"/>
      <c r="H37" s="6" t="s">
        <v>120</v>
      </c>
      <c r="I37" s="6"/>
      <c r="J37" s="14"/>
      <c r="K37" s="101"/>
      <c r="L37" s="6"/>
      <c r="M37" s="6"/>
      <c r="O37" s="6" t="s">
        <v>120</v>
      </c>
      <c r="P37" s="6"/>
      <c r="Q37" s="6"/>
      <c r="R37" s="101"/>
      <c r="S37" s="6"/>
      <c r="T37" s="6"/>
      <c r="V37" s="6" t="s">
        <v>120</v>
      </c>
      <c r="W37" s="6"/>
      <c r="X37" s="14"/>
      <c r="Y37" s="101"/>
      <c r="Z37" s="6"/>
      <c r="AA37" s="6" t="e">
        <f t="shared" si="6"/>
        <v>#DIV/0!</v>
      </c>
    </row>
    <row r="38" spans="1:27" x14ac:dyDescent="0.3">
      <c r="A38" s="9" t="s">
        <v>76</v>
      </c>
      <c r="B38" s="10"/>
      <c r="C38" s="11">
        <f t="shared" ref="C38:C43" si="27">J38+Q38+X38</f>
        <v>1.5</v>
      </c>
      <c r="D38" s="102">
        <v>2</v>
      </c>
      <c r="E38" s="11">
        <f t="shared" ref="E38:E43" si="28">C38-D38</f>
        <v>-0.5</v>
      </c>
      <c r="F38" s="10">
        <f t="shared" ref="F38:F43" si="29">C38*100/D38</f>
        <v>75</v>
      </c>
      <c r="H38" s="9" t="s">
        <v>76</v>
      </c>
      <c r="I38" s="10"/>
      <c r="J38" s="12">
        <v>1</v>
      </c>
      <c r="K38" s="102">
        <v>2</v>
      </c>
      <c r="L38" s="11">
        <f t="shared" ref="L38:L43" si="30">J38-K38</f>
        <v>-1</v>
      </c>
      <c r="M38" s="10">
        <f t="shared" ref="M38:M43" si="31">J38*100/K38</f>
        <v>50</v>
      </c>
      <c r="O38" s="9" t="s">
        <v>76</v>
      </c>
      <c r="P38" s="10"/>
      <c r="Q38" s="12">
        <v>0</v>
      </c>
      <c r="R38" s="102">
        <v>2</v>
      </c>
      <c r="S38" s="11">
        <f t="shared" ref="S38:S43" si="32">Q38-R38</f>
        <v>-2</v>
      </c>
      <c r="T38" s="10">
        <f t="shared" ref="T38:T42" si="33">Q38*100/R38</f>
        <v>0</v>
      </c>
      <c r="V38" s="9" t="s">
        <v>76</v>
      </c>
      <c r="W38" s="10"/>
      <c r="X38" s="12">
        <v>0.5</v>
      </c>
      <c r="Y38" s="102">
        <v>2</v>
      </c>
      <c r="Z38" s="11">
        <f t="shared" ref="Z38:Z43" si="34">X38-Y38</f>
        <v>-1.5</v>
      </c>
      <c r="AA38" s="10">
        <f t="shared" si="6"/>
        <v>25</v>
      </c>
    </row>
    <row r="39" spans="1:27" x14ac:dyDescent="0.3">
      <c r="A39" s="9" t="s">
        <v>70</v>
      </c>
      <c r="B39" s="10"/>
      <c r="C39" s="11">
        <f t="shared" si="27"/>
        <v>0</v>
      </c>
      <c r="D39" s="102">
        <v>1.2</v>
      </c>
      <c r="E39" s="11">
        <f t="shared" si="28"/>
        <v>-1.2</v>
      </c>
      <c r="F39" s="10">
        <f t="shared" si="29"/>
        <v>0</v>
      </c>
      <c r="H39" s="9" t="s">
        <v>70</v>
      </c>
      <c r="I39" s="10"/>
      <c r="J39" s="12">
        <v>0</v>
      </c>
      <c r="K39" s="102">
        <v>1.2</v>
      </c>
      <c r="L39" s="11">
        <f t="shared" si="30"/>
        <v>-1.2</v>
      </c>
      <c r="M39" s="10">
        <f t="shared" si="31"/>
        <v>0</v>
      </c>
      <c r="O39" s="9" t="s">
        <v>70</v>
      </c>
      <c r="P39" s="10"/>
      <c r="Q39" s="12">
        <v>0</v>
      </c>
      <c r="R39" s="102">
        <v>1.2</v>
      </c>
      <c r="S39" s="11">
        <f t="shared" si="32"/>
        <v>-1.2</v>
      </c>
      <c r="T39" s="10">
        <f t="shared" si="33"/>
        <v>0</v>
      </c>
      <c r="V39" s="9" t="s">
        <v>70</v>
      </c>
      <c r="W39" s="10"/>
      <c r="X39" s="12">
        <v>0</v>
      </c>
      <c r="Y39" s="102">
        <v>1.2</v>
      </c>
      <c r="Z39" s="11">
        <f t="shared" si="34"/>
        <v>-1.2</v>
      </c>
      <c r="AA39" s="10">
        <f t="shared" si="6"/>
        <v>0</v>
      </c>
    </row>
    <row r="40" spans="1:27" x14ac:dyDescent="0.3">
      <c r="A40" s="9" t="s">
        <v>89</v>
      </c>
      <c r="B40" s="10"/>
      <c r="C40" s="11">
        <f t="shared" si="27"/>
        <v>3.5</v>
      </c>
      <c r="D40" s="102">
        <v>0.30000000000000004</v>
      </c>
      <c r="E40" s="11">
        <f t="shared" si="28"/>
        <v>3.2</v>
      </c>
      <c r="F40" s="10">
        <f t="shared" si="29"/>
        <v>1166.6666666666665</v>
      </c>
      <c r="H40" s="9" t="s">
        <v>89</v>
      </c>
      <c r="I40" s="10"/>
      <c r="J40" s="12">
        <v>1.5</v>
      </c>
      <c r="K40" s="102">
        <v>0.30000000000000004</v>
      </c>
      <c r="L40" s="11">
        <f t="shared" si="30"/>
        <v>1.2</v>
      </c>
      <c r="M40" s="10">
        <f t="shared" si="31"/>
        <v>499.99999999999994</v>
      </c>
      <c r="O40" s="9" t="s">
        <v>89</v>
      </c>
      <c r="P40" s="10"/>
      <c r="Q40" s="12">
        <v>2</v>
      </c>
      <c r="R40" s="102">
        <v>0.30000000000000004</v>
      </c>
      <c r="S40" s="11">
        <f t="shared" si="32"/>
        <v>1.7</v>
      </c>
      <c r="T40" s="10">
        <f t="shared" si="33"/>
        <v>666.66666666666652</v>
      </c>
      <c r="V40" s="9" t="s">
        <v>89</v>
      </c>
      <c r="W40" s="10"/>
      <c r="X40" s="12">
        <v>0</v>
      </c>
      <c r="Y40" s="102">
        <v>0.30000000000000004</v>
      </c>
      <c r="Z40" s="11">
        <f t="shared" si="34"/>
        <v>-0.30000000000000004</v>
      </c>
      <c r="AA40" s="10">
        <f t="shared" si="6"/>
        <v>0</v>
      </c>
    </row>
    <row r="41" spans="1:27" x14ac:dyDescent="0.3">
      <c r="A41" s="9" t="s">
        <v>121</v>
      </c>
      <c r="B41" s="10"/>
      <c r="C41" s="11">
        <f t="shared" si="27"/>
        <v>5.65</v>
      </c>
      <c r="D41" s="102">
        <v>5</v>
      </c>
      <c r="E41" s="11">
        <f t="shared" si="28"/>
        <v>0.65000000000000036</v>
      </c>
      <c r="F41" s="10">
        <f t="shared" si="29"/>
        <v>113</v>
      </c>
      <c r="H41" s="9" t="s">
        <v>121</v>
      </c>
      <c r="I41" s="10"/>
      <c r="J41" s="12">
        <v>1.9333333333333333</v>
      </c>
      <c r="K41" s="102">
        <v>5</v>
      </c>
      <c r="L41" s="11">
        <f t="shared" si="30"/>
        <v>-3.0666666666666664</v>
      </c>
      <c r="M41" s="10">
        <f t="shared" si="31"/>
        <v>38.666666666666671</v>
      </c>
      <c r="O41" s="9" t="s">
        <v>121</v>
      </c>
      <c r="P41" s="10"/>
      <c r="Q41" s="12">
        <v>3.7166666666666668</v>
      </c>
      <c r="R41" s="102">
        <v>5</v>
      </c>
      <c r="S41" s="11">
        <f t="shared" si="32"/>
        <v>-1.2833333333333332</v>
      </c>
      <c r="T41" s="10">
        <f t="shared" si="33"/>
        <v>74.333333333333343</v>
      </c>
      <c r="V41" s="9" t="s">
        <v>121</v>
      </c>
      <c r="W41" s="10"/>
      <c r="X41" s="12">
        <v>0</v>
      </c>
      <c r="Y41" s="102">
        <v>5</v>
      </c>
      <c r="Z41" s="11">
        <f t="shared" si="34"/>
        <v>-5</v>
      </c>
      <c r="AA41" s="10">
        <f t="shared" si="6"/>
        <v>0</v>
      </c>
    </row>
    <row r="42" spans="1:27" x14ac:dyDescent="0.3">
      <c r="A42" s="9" t="s">
        <v>85</v>
      </c>
      <c r="B42" s="10"/>
      <c r="C42" s="11">
        <f t="shared" si="27"/>
        <v>0</v>
      </c>
      <c r="D42" s="102">
        <v>4</v>
      </c>
      <c r="E42" s="11">
        <f t="shared" si="28"/>
        <v>-4</v>
      </c>
      <c r="F42" s="10">
        <f t="shared" si="29"/>
        <v>0</v>
      </c>
      <c r="H42" s="9" t="s">
        <v>85</v>
      </c>
      <c r="I42" s="10"/>
      <c r="J42" s="12">
        <v>0</v>
      </c>
      <c r="K42" s="102">
        <v>4</v>
      </c>
      <c r="L42" s="11">
        <f t="shared" si="30"/>
        <v>-4</v>
      </c>
      <c r="M42" s="10">
        <f t="shared" si="31"/>
        <v>0</v>
      </c>
      <c r="O42" s="9" t="s">
        <v>85</v>
      </c>
      <c r="P42" s="10"/>
      <c r="Q42" s="12">
        <v>0</v>
      </c>
      <c r="R42" s="102">
        <v>4</v>
      </c>
      <c r="S42" s="11">
        <f t="shared" si="32"/>
        <v>-4</v>
      </c>
      <c r="T42" s="10">
        <f t="shared" si="33"/>
        <v>0</v>
      </c>
      <c r="V42" s="9" t="s">
        <v>85</v>
      </c>
      <c r="W42" s="10"/>
      <c r="X42" s="12">
        <v>0</v>
      </c>
      <c r="Y42" s="102">
        <v>4</v>
      </c>
      <c r="Z42" s="11">
        <f t="shared" si="34"/>
        <v>-4</v>
      </c>
      <c r="AA42" s="10">
        <f t="shared" si="6"/>
        <v>0</v>
      </c>
    </row>
    <row r="43" spans="1:27" x14ac:dyDescent="0.3">
      <c r="A43" s="9" t="s">
        <v>122</v>
      </c>
      <c r="B43" s="10"/>
      <c r="C43" s="11">
        <f t="shared" si="27"/>
        <v>8.3333333333333332E-3</v>
      </c>
      <c r="D43" s="102">
        <v>2</v>
      </c>
      <c r="E43" s="11">
        <f t="shared" si="28"/>
        <v>-1.9916666666666667</v>
      </c>
      <c r="F43" s="10">
        <f t="shared" si="29"/>
        <v>0.41666666666666669</v>
      </c>
      <c r="H43" s="9" t="s">
        <v>122</v>
      </c>
      <c r="I43" s="10"/>
      <c r="J43" s="12">
        <v>0</v>
      </c>
      <c r="K43" s="102">
        <v>2</v>
      </c>
      <c r="L43" s="11">
        <f t="shared" si="30"/>
        <v>-2</v>
      </c>
      <c r="M43" s="10">
        <f t="shared" si="31"/>
        <v>0</v>
      </c>
      <c r="O43" s="9" t="s">
        <v>122</v>
      </c>
      <c r="P43" s="10"/>
      <c r="Q43" s="12">
        <v>8.3333333333333332E-3</v>
      </c>
      <c r="R43" s="102">
        <v>2</v>
      </c>
      <c r="S43" s="11">
        <f t="shared" si="32"/>
        <v>-1.9916666666666667</v>
      </c>
      <c r="T43" s="10">
        <f>Q43*100/R43</f>
        <v>0.41666666666666669</v>
      </c>
      <c r="V43" s="9" t="s">
        <v>122</v>
      </c>
      <c r="W43" s="10"/>
      <c r="X43" s="12">
        <v>0</v>
      </c>
      <c r="Y43" s="102">
        <v>2</v>
      </c>
      <c r="Z43" s="11">
        <f t="shared" si="34"/>
        <v>-2</v>
      </c>
      <c r="AA43" s="10">
        <f>X43*100/Y43</f>
        <v>0</v>
      </c>
    </row>
    <row r="44" spans="1:27" s="19" customFormat="1" x14ac:dyDescent="0.3">
      <c r="A44" s="5" t="s">
        <v>77</v>
      </c>
      <c r="B44" s="15"/>
      <c r="C44" s="16">
        <f>C38+C39+C40+C41+C43+C36+C35+C33+C31+C29+C28+C27+C26+C25+C22+C21+C20+C18+C17+C15+C14+C13+C12+C11+C10+C9+C8+C7+C6+C42+C32</f>
        <v>1335.2533333333336</v>
      </c>
      <c r="D44" s="17">
        <f>D38+D39+D40+D41+D43+D36+D35+D33+D31+D29+D28+D27+D26+D25+D22+D21+D20+D18+D17+D15+D14+D13+D12+D11+D10+D9+D8+D7+D6+D42</f>
        <v>2348.5</v>
      </c>
      <c r="E44" s="15"/>
      <c r="F44" s="18"/>
      <c r="H44" s="20" t="s">
        <v>77</v>
      </c>
      <c r="I44" s="15"/>
      <c r="J44" s="16">
        <v>422.35</v>
      </c>
      <c r="K44" s="17">
        <f>K38+K39+K40+K41+K43+K36+K35+K33+K31+K29+K28+K27+K26+K25+K22+K21+K20+K18+K17+K15+K14+K13+K12+K11+K10+K9+K8+K7+K6+K42</f>
        <v>2348.5</v>
      </c>
      <c r="L44" s="15"/>
      <c r="M44" s="18"/>
      <c r="O44" s="20" t="s">
        <v>77</v>
      </c>
      <c r="P44" s="15"/>
      <c r="Q44" s="17">
        <v>625.73666666666679</v>
      </c>
      <c r="R44" s="17">
        <f>R38+R39+R40+R41+R43+R36+R35+R33+R31+R29+R28+R27+R26+R25+R22+R21+R20+R18+R17+R15+R14+R13+R12+R11+R10+R9+R8+R7+R6+R42</f>
        <v>2348.5</v>
      </c>
      <c r="S44" s="15"/>
      <c r="T44" s="18"/>
      <c r="V44" s="20" t="s">
        <v>77</v>
      </c>
      <c r="W44" s="15"/>
      <c r="X44" s="16">
        <v>287.16666666666663</v>
      </c>
      <c r="Y44" s="17">
        <f>Y38+Y39+Y40+Y41+Y43+Y36+Y35+Y33+Y31+Y29+Y28+Y27+Y26+Y25+Y22+Y21+Y20+Y18+Y17+Y15+Y14+Y13+Y12+Y11+Y10+Y9+Y8+Y7+Y6+Y42</f>
        <v>2348.5</v>
      </c>
      <c r="Z44" s="15"/>
      <c r="AA44" s="18"/>
    </row>
    <row r="49" spans="9:9" x14ac:dyDescent="0.3">
      <c r="I49" s="21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2" firstPageNumber="0" orientation="landscape" horizontalDpi="300" verticalDpi="300" r:id="rId1"/>
  <colBreaks count="1" manualBreakCount="1">
    <brk id="13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Лист1</vt:lpstr>
      <vt:lpstr>структура в сравнении</vt:lpstr>
      <vt:lpstr>Меню</vt:lpstr>
      <vt:lpstr>ХЭХ</vt:lpstr>
      <vt:lpstr>ПЭЦ</vt:lpstr>
      <vt:lpstr>Себестоимость блюд</vt:lpstr>
      <vt:lpstr>Себестоимость рациона</vt:lpstr>
      <vt:lpstr>Выполнение норм</vt:lpstr>
      <vt:lpstr>'Выполнение норм'!Область_печати</vt:lpstr>
      <vt:lpstr>ПЭЦ!Область_печати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лакино</cp:lastModifiedBy>
  <cp:lastPrinted>2023-05-15T17:07:32Z</cp:lastPrinted>
  <dcterms:created xsi:type="dcterms:W3CDTF">2022-06-12T21:17:01Z</dcterms:created>
  <dcterms:modified xsi:type="dcterms:W3CDTF">2023-10-26T07:58:45Z</dcterms:modified>
</cp:coreProperties>
</file>